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OneDrive\Documentos\Universidad Distrital\Circuitos y micro\circuitos\Laboratorio 4\"/>
    </mc:Choice>
  </mc:AlternateContent>
  <bookViews>
    <workbookView xWindow="0" yWindow="0" windowWidth="20490" windowHeight="7650" tabRatio="644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E167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2" i="1"/>
  <c r="G166" i="1" l="1"/>
  <c r="Y166" i="1"/>
  <c r="W166" i="1"/>
  <c r="U166" i="1"/>
  <c r="S166" i="1"/>
  <c r="Q166" i="1"/>
  <c r="O166" i="1"/>
  <c r="M166" i="1"/>
  <c r="I166" i="1"/>
  <c r="K166" i="1"/>
  <c r="G165" i="1"/>
  <c r="Y165" i="1"/>
  <c r="W165" i="1"/>
  <c r="U165" i="1"/>
  <c r="S165" i="1"/>
  <c r="Q165" i="1"/>
  <c r="O165" i="1"/>
  <c r="M165" i="1"/>
  <c r="K165" i="1"/>
  <c r="I165" i="1"/>
  <c r="G161" i="1"/>
  <c r="Y161" i="1"/>
  <c r="W161" i="1"/>
  <c r="U161" i="1"/>
  <c r="S161" i="1"/>
  <c r="Q161" i="1"/>
  <c r="M161" i="1"/>
  <c r="K161" i="1"/>
  <c r="O161" i="1"/>
  <c r="I161" i="1"/>
  <c r="G157" i="1"/>
  <c r="Y157" i="1"/>
  <c r="W157" i="1"/>
  <c r="U157" i="1"/>
  <c r="S157" i="1"/>
  <c r="Q157" i="1"/>
  <c r="M157" i="1"/>
  <c r="K157" i="1"/>
  <c r="O157" i="1"/>
  <c r="I157" i="1"/>
  <c r="G153" i="1"/>
  <c r="Y153" i="1"/>
  <c r="W153" i="1"/>
  <c r="U153" i="1"/>
  <c r="S153" i="1"/>
  <c r="Q153" i="1"/>
  <c r="O153" i="1"/>
  <c r="M153" i="1"/>
  <c r="K153" i="1"/>
  <c r="I153" i="1"/>
  <c r="G149" i="1"/>
  <c r="Y149" i="1"/>
  <c r="W149" i="1"/>
  <c r="U149" i="1"/>
  <c r="S149" i="1"/>
  <c r="Q149" i="1"/>
  <c r="O149" i="1"/>
  <c r="M149" i="1"/>
  <c r="K149" i="1"/>
  <c r="I149" i="1"/>
  <c r="G145" i="1"/>
  <c r="Y145" i="1"/>
  <c r="W145" i="1"/>
  <c r="U145" i="1"/>
  <c r="Q145" i="1"/>
  <c r="M145" i="1"/>
  <c r="K145" i="1"/>
  <c r="S145" i="1"/>
  <c r="O145" i="1"/>
  <c r="I145" i="1"/>
  <c r="G141" i="1"/>
  <c r="Y141" i="1"/>
  <c r="W141" i="1"/>
  <c r="U141" i="1"/>
  <c r="Q141" i="1"/>
  <c r="S141" i="1"/>
  <c r="M141" i="1"/>
  <c r="K141" i="1"/>
  <c r="I141" i="1"/>
  <c r="O141" i="1"/>
  <c r="G137" i="1"/>
  <c r="Y137" i="1"/>
  <c r="W137" i="1"/>
  <c r="U137" i="1"/>
  <c r="S137" i="1"/>
  <c r="Q137" i="1"/>
  <c r="O137" i="1"/>
  <c r="M137" i="1"/>
  <c r="K137" i="1"/>
  <c r="I137" i="1"/>
  <c r="G133" i="1"/>
  <c r="Y133" i="1"/>
  <c r="W133" i="1"/>
  <c r="U133" i="1"/>
  <c r="S133" i="1"/>
  <c r="Q133" i="1"/>
  <c r="O133" i="1"/>
  <c r="M133" i="1"/>
  <c r="K133" i="1"/>
  <c r="I133" i="1"/>
  <c r="G129" i="1"/>
  <c r="Y129" i="1"/>
  <c r="W129" i="1"/>
  <c r="U129" i="1"/>
  <c r="Q129" i="1"/>
  <c r="S129" i="1"/>
  <c r="M129" i="1"/>
  <c r="K129" i="1"/>
  <c r="I129" i="1"/>
  <c r="O129" i="1"/>
  <c r="G125" i="1"/>
  <c r="Y125" i="1"/>
  <c r="W125" i="1"/>
  <c r="U125" i="1"/>
  <c r="Q125" i="1"/>
  <c r="M125" i="1"/>
  <c r="K125" i="1"/>
  <c r="I125" i="1"/>
  <c r="S125" i="1"/>
  <c r="O125" i="1"/>
  <c r="G121" i="1"/>
  <c r="Y121" i="1"/>
  <c r="W121" i="1"/>
  <c r="U121" i="1"/>
  <c r="S121" i="1"/>
  <c r="Q121" i="1"/>
  <c r="O121" i="1"/>
  <c r="M121" i="1"/>
  <c r="K121" i="1"/>
  <c r="I121" i="1"/>
  <c r="G117" i="1"/>
  <c r="Y117" i="1"/>
  <c r="W117" i="1"/>
  <c r="U117" i="1"/>
  <c r="M117" i="1"/>
  <c r="Q117" i="1"/>
  <c r="S117" i="1"/>
  <c r="O117" i="1"/>
  <c r="K117" i="1"/>
  <c r="I117" i="1"/>
  <c r="G113" i="1"/>
  <c r="Y113" i="1"/>
  <c r="W113" i="1"/>
  <c r="U113" i="1"/>
  <c r="S113" i="1"/>
  <c r="M113" i="1"/>
  <c r="Q113" i="1"/>
  <c r="K113" i="1"/>
  <c r="I113" i="1"/>
  <c r="O113" i="1"/>
  <c r="G109" i="1"/>
  <c r="Y109" i="1"/>
  <c r="W109" i="1"/>
  <c r="U109" i="1"/>
  <c r="M109" i="1"/>
  <c r="Q109" i="1"/>
  <c r="K109" i="1"/>
  <c r="I109" i="1"/>
  <c r="S109" i="1"/>
  <c r="O109" i="1"/>
  <c r="G105" i="1"/>
  <c r="Y105" i="1"/>
  <c r="W105" i="1"/>
  <c r="U105" i="1"/>
  <c r="S105" i="1"/>
  <c r="M105" i="1"/>
  <c r="Q105" i="1"/>
  <c r="O105" i="1"/>
  <c r="K105" i="1"/>
  <c r="I105" i="1"/>
  <c r="G101" i="1"/>
  <c r="Y101" i="1"/>
  <c r="W101" i="1"/>
  <c r="U101" i="1"/>
  <c r="M101" i="1"/>
  <c r="Q101" i="1"/>
  <c r="S101" i="1"/>
  <c r="O101" i="1"/>
  <c r="K101" i="1"/>
  <c r="I101" i="1"/>
  <c r="G97" i="1"/>
  <c r="Y97" i="1"/>
  <c r="W97" i="1"/>
  <c r="U97" i="1"/>
  <c r="S97" i="1"/>
  <c r="M97" i="1"/>
  <c r="Q97" i="1"/>
  <c r="K97" i="1"/>
  <c r="I97" i="1"/>
  <c r="O97" i="1"/>
  <c r="G93" i="1"/>
  <c r="W93" i="1"/>
  <c r="Y93" i="1"/>
  <c r="U93" i="1"/>
  <c r="M93" i="1"/>
  <c r="Q93" i="1"/>
  <c r="K93" i="1"/>
  <c r="I93" i="1"/>
  <c r="S93" i="1"/>
  <c r="O93" i="1"/>
  <c r="G89" i="1"/>
  <c r="W89" i="1"/>
  <c r="Y89" i="1"/>
  <c r="U89" i="1"/>
  <c r="S89" i="1"/>
  <c r="M89" i="1"/>
  <c r="Q89" i="1"/>
  <c r="O89" i="1"/>
  <c r="K89" i="1"/>
  <c r="I89" i="1"/>
  <c r="G85" i="1"/>
  <c r="W85" i="1"/>
  <c r="Y85" i="1"/>
  <c r="U85" i="1"/>
  <c r="M85" i="1"/>
  <c r="Q85" i="1"/>
  <c r="S85" i="1"/>
  <c r="O85" i="1"/>
  <c r="K85" i="1"/>
  <c r="I85" i="1"/>
  <c r="G81" i="1"/>
  <c r="W81" i="1"/>
  <c r="Y81" i="1"/>
  <c r="U81" i="1"/>
  <c r="S81" i="1"/>
  <c r="M81" i="1"/>
  <c r="Q81" i="1"/>
  <c r="K81" i="1"/>
  <c r="I81" i="1"/>
  <c r="O81" i="1"/>
  <c r="G77" i="1"/>
  <c r="W77" i="1"/>
  <c r="Y77" i="1"/>
  <c r="U77" i="1"/>
  <c r="M77" i="1"/>
  <c r="Q77" i="1"/>
  <c r="O77" i="1"/>
  <c r="K77" i="1"/>
  <c r="I77" i="1"/>
  <c r="S77" i="1"/>
  <c r="G73" i="1"/>
  <c r="W73" i="1"/>
  <c r="Y73" i="1"/>
  <c r="U73" i="1"/>
  <c r="S73" i="1"/>
  <c r="M73" i="1"/>
  <c r="Q73" i="1"/>
  <c r="O73" i="1"/>
  <c r="K73" i="1"/>
  <c r="I73" i="1"/>
  <c r="G69" i="1"/>
  <c r="W69" i="1"/>
  <c r="Y69" i="1"/>
  <c r="U69" i="1"/>
  <c r="M69" i="1"/>
  <c r="Q69" i="1"/>
  <c r="O69" i="1"/>
  <c r="S69" i="1"/>
  <c r="K69" i="1"/>
  <c r="I69" i="1"/>
  <c r="G65" i="1"/>
  <c r="W65" i="1"/>
  <c r="Y65" i="1"/>
  <c r="U65" i="1"/>
  <c r="S65" i="1"/>
  <c r="M65" i="1"/>
  <c r="Q65" i="1"/>
  <c r="O65" i="1"/>
  <c r="K65" i="1"/>
  <c r="I65" i="1"/>
  <c r="G61" i="1"/>
  <c r="W61" i="1"/>
  <c r="Y61" i="1"/>
  <c r="U61" i="1"/>
  <c r="M61" i="1"/>
  <c r="Q61" i="1"/>
  <c r="O61" i="1"/>
  <c r="K61" i="1"/>
  <c r="I61" i="1"/>
  <c r="S61" i="1"/>
  <c r="G57" i="1"/>
  <c r="W57" i="1"/>
  <c r="Y57" i="1"/>
  <c r="U57" i="1"/>
  <c r="S57" i="1"/>
  <c r="M57" i="1"/>
  <c r="Q57" i="1"/>
  <c r="O57" i="1"/>
  <c r="K57" i="1"/>
  <c r="I57" i="1"/>
  <c r="G53" i="1"/>
  <c r="W53" i="1"/>
  <c r="Y53" i="1"/>
  <c r="U53" i="1"/>
  <c r="M53" i="1"/>
  <c r="Q53" i="1"/>
  <c r="O53" i="1"/>
  <c r="S53" i="1"/>
  <c r="K53" i="1"/>
  <c r="I53" i="1"/>
  <c r="G49" i="1"/>
  <c r="W49" i="1"/>
  <c r="Y49" i="1"/>
  <c r="U49" i="1"/>
  <c r="S49" i="1"/>
  <c r="M49" i="1"/>
  <c r="Q49" i="1"/>
  <c r="O49" i="1"/>
  <c r="K49" i="1"/>
  <c r="I49" i="1"/>
  <c r="G45" i="1"/>
  <c r="W45" i="1"/>
  <c r="Y45" i="1"/>
  <c r="U45" i="1"/>
  <c r="M45" i="1"/>
  <c r="Q45" i="1"/>
  <c r="O45" i="1"/>
  <c r="K45" i="1"/>
  <c r="I45" i="1"/>
  <c r="S45" i="1"/>
  <c r="G41" i="1"/>
  <c r="W41" i="1"/>
  <c r="Y41" i="1"/>
  <c r="U41" i="1"/>
  <c r="S41" i="1"/>
  <c r="M41" i="1"/>
  <c r="Q41" i="1"/>
  <c r="O41" i="1"/>
  <c r="K41" i="1"/>
  <c r="I41" i="1"/>
  <c r="G37" i="1"/>
  <c r="W37" i="1"/>
  <c r="Y37" i="1"/>
  <c r="U37" i="1"/>
  <c r="M37" i="1"/>
  <c r="Q37" i="1"/>
  <c r="O37" i="1"/>
  <c r="S37" i="1"/>
  <c r="K37" i="1"/>
  <c r="I37" i="1"/>
  <c r="G33" i="1"/>
  <c r="W33" i="1"/>
  <c r="Y33" i="1"/>
  <c r="U33" i="1"/>
  <c r="S33" i="1"/>
  <c r="M33" i="1"/>
  <c r="Q33" i="1"/>
  <c r="O33" i="1"/>
  <c r="K33" i="1"/>
  <c r="I33" i="1"/>
  <c r="G29" i="1"/>
  <c r="W29" i="1"/>
  <c r="Y29" i="1"/>
  <c r="U29" i="1"/>
  <c r="Q29" i="1"/>
  <c r="O29" i="1"/>
  <c r="K29" i="1"/>
  <c r="I29" i="1"/>
  <c r="M29" i="1"/>
  <c r="S29" i="1"/>
  <c r="G25" i="1"/>
  <c r="W25" i="1"/>
  <c r="Y25" i="1"/>
  <c r="U25" i="1"/>
  <c r="Q25" i="1"/>
  <c r="O25" i="1"/>
  <c r="K25" i="1"/>
  <c r="I25" i="1"/>
  <c r="S25" i="1"/>
  <c r="M25" i="1"/>
  <c r="G21" i="1"/>
  <c r="W21" i="1"/>
  <c r="Y21" i="1"/>
  <c r="U21" i="1"/>
  <c r="S21" i="1"/>
  <c r="Q21" i="1"/>
  <c r="O21" i="1"/>
  <c r="K21" i="1"/>
  <c r="I21" i="1"/>
  <c r="M21" i="1"/>
  <c r="G17" i="1"/>
  <c r="W17" i="1"/>
  <c r="Y17" i="1"/>
  <c r="U17" i="1"/>
  <c r="S17" i="1"/>
  <c r="Q17" i="1"/>
  <c r="O17" i="1"/>
  <c r="K17" i="1"/>
  <c r="I17" i="1"/>
  <c r="M17" i="1"/>
  <c r="G13" i="1"/>
  <c r="W13" i="1"/>
  <c r="Y13" i="1"/>
  <c r="U13" i="1"/>
  <c r="Q13" i="1"/>
  <c r="O13" i="1"/>
  <c r="S13" i="1"/>
  <c r="K13" i="1"/>
  <c r="I13" i="1"/>
  <c r="M13" i="1"/>
  <c r="G9" i="1"/>
  <c r="W9" i="1"/>
  <c r="Y9" i="1"/>
  <c r="U9" i="1"/>
  <c r="Q9" i="1"/>
  <c r="O9" i="1"/>
  <c r="S9" i="1"/>
  <c r="K9" i="1"/>
  <c r="I9" i="1"/>
  <c r="M9" i="1"/>
  <c r="G5" i="1"/>
  <c r="W5" i="1"/>
  <c r="Y5" i="1"/>
  <c r="U5" i="1"/>
  <c r="S5" i="1"/>
  <c r="Q5" i="1"/>
  <c r="O5" i="1"/>
  <c r="K5" i="1"/>
  <c r="I5" i="1"/>
  <c r="M5" i="1"/>
  <c r="G164" i="1"/>
  <c r="Y164" i="1"/>
  <c r="W164" i="1"/>
  <c r="U164" i="1"/>
  <c r="S164" i="1"/>
  <c r="Q164" i="1"/>
  <c r="O164" i="1"/>
  <c r="M164" i="1"/>
  <c r="K164" i="1"/>
  <c r="I164" i="1"/>
  <c r="G160" i="1"/>
  <c r="Y160" i="1"/>
  <c r="U160" i="1"/>
  <c r="W160" i="1"/>
  <c r="S160" i="1"/>
  <c r="Q160" i="1"/>
  <c r="O160" i="1"/>
  <c r="M160" i="1"/>
  <c r="K160" i="1"/>
  <c r="I160" i="1"/>
  <c r="G156" i="1"/>
  <c r="Y156" i="1"/>
  <c r="W156" i="1"/>
  <c r="U156" i="1"/>
  <c r="S156" i="1"/>
  <c r="Q156" i="1"/>
  <c r="O156" i="1"/>
  <c r="M156" i="1"/>
  <c r="K156" i="1"/>
  <c r="I156" i="1"/>
  <c r="G152" i="1"/>
  <c r="Y152" i="1"/>
  <c r="W152" i="1"/>
  <c r="U152" i="1"/>
  <c r="S152" i="1"/>
  <c r="Q152" i="1"/>
  <c r="O152" i="1"/>
  <c r="M152" i="1"/>
  <c r="K152" i="1"/>
  <c r="I152" i="1"/>
  <c r="G148" i="1"/>
  <c r="Y148" i="1"/>
  <c r="W148" i="1"/>
  <c r="U148" i="1"/>
  <c r="S148" i="1"/>
  <c r="Q148" i="1"/>
  <c r="O148" i="1"/>
  <c r="M148" i="1"/>
  <c r="K148" i="1"/>
  <c r="I148" i="1"/>
  <c r="G144" i="1"/>
  <c r="Y144" i="1"/>
  <c r="U144" i="1"/>
  <c r="W144" i="1"/>
  <c r="Q144" i="1"/>
  <c r="O144" i="1"/>
  <c r="S144" i="1"/>
  <c r="M144" i="1"/>
  <c r="K144" i="1"/>
  <c r="I144" i="1"/>
  <c r="G140" i="1"/>
  <c r="Y140" i="1"/>
  <c r="W140" i="1"/>
  <c r="U140" i="1"/>
  <c r="Q140" i="1"/>
  <c r="O140" i="1"/>
  <c r="S140" i="1"/>
  <c r="M140" i="1"/>
  <c r="K140" i="1"/>
  <c r="I140" i="1"/>
  <c r="G136" i="1"/>
  <c r="Y136" i="1"/>
  <c r="W136" i="1"/>
  <c r="U136" i="1"/>
  <c r="Q136" i="1"/>
  <c r="O136" i="1"/>
  <c r="M136" i="1"/>
  <c r="K136" i="1"/>
  <c r="S136" i="1"/>
  <c r="I136" i="1"/>
  <c r="G132" i="1"/>
  <c r="Y132" i="1"/>
  <c r="W132" i="1"/>
  <c r="U132" i="1"/>
  <c r="S132" i="1"/>
  <c r="Q132" i="1"/>
  <c r="O132" i="1"/>
  <c r="M132" i="1"/>
  <c r="K132" i="1"/>
  <c r="I132" i="1"/>
  <c r="G128" i="1"/>
  <c r="Y128" i="1"/>
  <c r="U128" i="1"/>
  <c r="W128" i="1"/>
  <c r="Q128" i="1"/>
  <c r="O128" i="1"/>
  <c r="S128" i="1"/>
  <c r="M128" i="1"/>
  <c r="K128" i="1"/>
  <c r="I128" i="1"/>
  <c r="G124" i="1"/>
  <c r="Y124" i="1"/>
  <c r="W124" i="1"/>
  <c r="U124" i="1"/>
  <c r="Q124" i="1"/>
  <c r="O124" i="1"/>
  <c r="M124" i="1"/>
  <c r="K124" i="1"/>
  <c r="I124" i="1"/>
  <c r="S124" i="1"/>
  <c r="G120" i="1"/>
  <c r="Y120" i="1"/>
  <c r="W120" i="1"/>
  <c r="U120" i="1"/>
  <c r="Q120" i="1"/>
  <c r="O120" i="1"/>
  <c r="M120" i="1"/>
  <c r="K120" i="1"/>
  <c r="I120" i="1"/>
  <c r="S120" i="1"/>
  <c r="G116" i="1"/>
  <c r="Y116" i="1"/>
  <c r="W116" i="1"/>
  <c r="U116" i="1"/>
  <c r="Q116" i="1"/>
  <c r="O116" i="1"/>
  <c r="S116" i="1"/>
  <c r="K116" i="1"/>
  <c r="I116" i="1"/>
  <c r="M116" i="1"/>
  <c r="G112" i="1"/>
  <c r="Y112" i="1"/>
  <c r="U112" i="1"/>
  <c r="W112" i="1"/>
  <c r="Q112" i="1"/>
  <c r="O112" i="1"/>
  <c r="K112" i="1"/>
  <c r="I112" i="1"/>
  <c r="M112" i="1"/>
  <c r="S112" i="1"/>
  <c r="G108" i="1"/>
  <c r="Y108" i="1"/>
  <c r="W108" i="1"/>
  <c r="U108" i="1"/>
  <c r="Q108" i="1"/>
  <c r="O108" i="1"/>
  <c r="S108" i="1"/>
  <c r="K108" i="1"/>
  <c r="I108" i="1"/>
  <c r="M108" i="1"/>
  <c r="G104" i="1"/>
  <c r="Y104" i="1"/>
  <c r="U104" i="1"/>
  <c r="W104" i="1"/>
  <c r="Q104" i="1"/>
  <c r="O104" i="1"/>
  <c r="M104" i="1"/>
  <c r="K104" i="1"/>
  <c r="I104" i="1"/>
  <c r="S104" i="1"/>
  <c r="G100" i="1"/>
  <c r="Y100" i="1"/>
  <c r="W100" i="1"/>
  <c r="U100" i="1"/>
  <c r="Q100" i="1"/>
  <c r="O100" i="1"/>
  <c r="S100" i="1"/>
  <c r="K100" i="1"/>
  <c r="I100" i="1"/>
  <c r="M100" i="1"/>
  <c r="G96" i="1"/>
  <c r="Y96" i="1"/>
  <c r="U96" i="1"/>
  <c r="W96" i="1"/>
  <c r="Q96" i="1"/>
  <c r="O96" i="1"/>
  <c r="K96" i="1"/>
  <c r="I96" i="1"/>
  <c r="S96" i="1"/>
  <c r="M96" i="1"/>
  <c r="G92" i="1"/>
  <c r="Y92" i="1"/>
  <c r="W92" i="1"/>
  <c r="U92" i="1"/>
  <c r="Q92" i="1"/>
  <c r="O92" i="1"/>
  <c r="S92" i="1"/>
  <c r="K92" i="1"/>
  <c r="I92" i="1"/>
  <c r="M92" i="1"/>
  <c r="G88" i="1"/>
  <c r="Y88" i="1"/>
  <c r="W88" i="1"/>
  <c r="U88" i="1"/>
  <c r="Q88" i="1"/>
  <c r="O88" i="1"/>
  <c r="M88" i="1"/>
  <c r="K88" i="1"/>
  <c r="I88" i="1"/>
  <c r="S88" i="1"/>
  <c r="G84" i="1"/>
  <c r="Y84" i="1"/>
  <c r="W84" i="1"/>
  <c r="U84" i="1"/>
  <c r="Q84" i="1"/>
  <c r="O84" i="1"/>
  <c r="S84" i="1"/>
  <c r="K84" i="1"/>
  <c r="I84" i="1"/>
  <c r="M84" i="1"/>
  <c r="G80" i="1"/>
  <c r="W80" i="1"/>
  <c r="Y80" i="1"/>
  <c r="U80" i="1"/>
  <c r="Q80" i="1"/>
  <c r="O80" i="1"/>
  <c r="K80" i="1"/>
  <c r="I80" i="1"/>
  <c r="M80" i="1"/>
  <c r="S80" i="1"/>
  <c r="G76" i="1"/>
  <c r="W76" i="1"/>
  <c r="Y76" i="1"/>
  <c r="U76" i="1"/>
  <c r="Q76" i="1"/>
  <c r="O76" i="1"/>
  <c r="S76" i="1"/>
  <c r="K76" i="1"/>
  <c r="I76" i="1"/>
  <c r="M76" i="1"/>
  <c r="G72" i="1"/>
  <c r="W72" i="1"/>
  <c r="Y72" i="1"/>
  <c r="U72" i="1"/>
  <c r="Q72" i="1"/>
  <c r="O72" i="1"/>
  <c r="M72" i="1"/>
  <c r="K72" i="1"/>
  <c r="I72" i="1"/>
  <c r="S72" i="1"/>
  <c r="G68" i="1"/>
  <c r="W68" i="1"/>
  <c r="Y68" i="1"/>
  <c r="U68" i="1"/>
  <c r="Q68" i="1"/>
  <c r="O68" i="1"/>
  <c r="S68" i="1"/>
  <c r="K68" i="1"/>
  <c r="I68" i="1"/>
  <c r="M68" i="1"/>
  <c r="G64" i="1"/>
  <c r="W64" i="1"/>
  <c r="Y64" i="1"/>
  <c r="U64" i="1"/>
  <c r="Q64" i="1"/>
  <c r="O64" i="1"/>
  <c r="K64" i="1"/>
  <c r="I64" i="1"/>
  <c r="S64" i="1"/>
  <c r="M64" i="1"/>
  <c r="G60" i="1"/>
  <c r="W60" i="1"/>
  <c r="Y60" i="1"/>
  <c r="U60" i="1"/>
  <c r="Q60" i="1"/>
  <c r="O60" i="1"/>
  <c r="S60" i="1"/>
  <c r="K60" i="1"/>
  <c r="I60" i="1"/>
  <c r="M60" i="1"/>
  <c r="G56" i="1"/>
  <c r="W56" i="1"/>
  <c r="Y56" i="1"/>
  <c r="U56" i="1"/>
  <c r="Q56" i="1"/>
  <c r="O56" i="1"/>
  <c r="M56" i="1"/>
  <c r="K56" i="1"/>
  <c r="I56" i="1"/>
  <c r="S56" i="1"/>
  <c r="G52" i="1"/>
  <c r="W52" i="1"/>
  <c r="Y52" i="1"/>
  <c r="U52" i="1"/>
  <c r="Q52" i="1"/>
  <c r="O52" i="1"/>
  <c r="S52" i="1"/>
  <c r="K52" i="1"/>
  <c r="I52" i="1"/>
  <c r="M52" i="1"/>
  <c r="G48" i="1"/>
  <c r="W48" i="1"/>
  <c r="Y48" i="1"/>
  <c r="U48" i="1"/>
  <c r="Q48" i="1"/>
  <c r="O48" i="1"/>
  <c r="K48" i="1"/>
  <c r="I48" i="1"/>
  <c r="M48" i="1"/>
  <c r="S48" i="1"/>
  <c r="G44" i="1"/>
  <c r="W44" i="1"/>
  <c r="Y44" i="1"/>
  <c r="U44" i="1"/>
  <c r="Q44" i="1"/>
  <c r="O44" i="1"/>
  <c r="S44" i="1"/>
  <c r="K44" i="1"/>
  <c r="I44" i="1"/>
  <c r="M44" i="1"/>
  <c r="G40" i="1"/>
  <c r="W40" i="1"/>
  <c r="Y40" i="1"/>
  <c r="U40" i="1"/>
  <c r="Q40" i="1"/>
  <c r="O40" i="1"/>
  <c r="M40" i="1"/>
  <c r="K40" i="1"/>
  <c r="I40" i="1"/>
  <c r="S40" i="1"/>
  <c r="G36" i="1"/>
  <c r="W36" i="1"/>
  <c r="Y36" i="1"/>
  <c r="U36" i="1"/>
  <c r="Q36" i="1"/>
  <c r="O36" i="1"/>
  <c r="S36" i="1"/>
  <c r="K36" i="1"/>
  <c r="I36" i="1"/>
  <c r="M36" i="1"/>
  <c r="G32" i="1"/>
  <c r="W32" i="1"/>
  <c r="Y32" i="1"/>
  <c r="S32" i="1"/>
  <c r="U32" i="1"/>
  <c r="Q32" i="1"/>
  <c r="O32" i="1"/>
  <c r="K32" i="1"/>
  <c r="I32" i="1"/>
  <c r="M32" i="1"/>
  <c r="G28" i="1"/>
  <c r="W28" i="1"/>
  <c r="Y28" i="1"/>
  <c r="S28" i="1"/>
  <c r="U28" i="1"/>
  <c r="Q28" i="1"/>
  <c r="O28" i="1"/>
  <c r="K28" i="1"/>
  <c r="I28" i="1"/>
  <c r="M28" i="1"/>
  <c r="G24" i="1"/>
  <c r="W24" i="1"/>
  <c r="Y24" i="1"/>
  <c r="S24" i="1"/>
  <c r="U24" i="1"/>
  <c r="Q24" i="1"/>
  <c r="O24" i="1"/>
  <c r="K24" i="1"/>
  <c r="I24" i="1"/>
  <c r="M24" i="1"/>
  <c r="G20" i="1"/>
  <c r="W20" i="1"/>
  <c r="Y20" i="1"/>
  <c r="S20" i="1"/>
  <c r="U20" i="1"/>
  <c r="Q20" i="1"/>
  <c r="O20" i="1"/>
  <c r="K20" i="1"/>
  <c r="I20" i="1"/>
  <c r="M20" i="1"/>
  <c r="G16" i="1"/>
  <c r="W16" i="1"/>
  <c r="Y16" i="1"/>
  <c r="S16" i="1"/>
  <c r="U16" i="1"/>
  <c r="Q16" i="1"/>
  <c r="O16" i="1"/>
  <c r="K16" i="1"/>
  <c r="I16" i="1"/>
  <c r="M16" i="1"/>
  <c r="G12" i="1"/>
  <c r="W12" i="1"/>
  <c r="Y12" i="1"/>
  <c r="S12" i="1"/>
  <c r="U12" i="1"/>
  <c r="Q12" i="1"/>
  <c r="O12" i="1"/>
  <c r="K12" i="1"/>
  <c r="I12" i="1"/>
  <c r="M12" i="1"/>
  <c r="G8" i="1"/>
  <c r="W8" i="1"/>
  <c r="Y8" i="1"/>
  <c r="S8" i="1"/>
  <c r="U8" i="1"/>
  <c r="Q8" i="1"/>
  <c r="O8" i="1"/>
  <c r="K8" i="1"/>
  <c r="I8" i="1"/>
  <c r="M8" i="1"/>
  <c r="G4" i="1"/>
  <c r="W4" i="1"/>
  <c r="Y4" i="1"/>
  <c r="S4" i="1"/>
  <c r="U4" i="1"/>
  <c r="Q4" i="1"/>
  <c r="O4" i="1"/>
  <c r="K4" i="1"/>
  <c r="I4" i="1"/>
  <c r="M4" i="1"/>
  <c r="G159" i="1"/>
  <c r="Y159" i="1"/>
  <c r="U159" i="1"/>
  <c r="W159" i="1"/>
  <c r="S159" i="1"/>
  <c r="Q159" i="1"/>
  <c r="O159" i="1"/>
  <c r="K159" i="1"/>
  <c r="I159" i="1"/>
  <c r="M159" i="1"/>
  <c r="G155" i="1"/>
  <c r="Y155" i="1"/>
  <c r="U155" i="1"/>
  <c r="W155" i="1"/>
  <c r="O155" i="1"/>
  <c r="Q155" i="1"/>
  <c r="M155" i="1"/>
  <c r="S155" i="1"/>
  <c r="K155" i="1"/>
  <c r="I155" i="1"/>
  <c r="G151" i="1"/>
  <c r="Y151" i="1"/>
  <c r="W151" i="1"/>
  <c r="U151" i="1"/>
  <c r="S151" i="1"/>
  <c r="Q151" i="1"/>
  <c r="K151" i="1"/>
  <c r="M151" i="1"/>
  <c r="I151" i="1"/>
  <c r="O151" i="1"/>
  <c r="G147" i="1"/>
  <c r="Y147" i="1"/>
  <c r="W147" i="1"/>
  <c r="U147" i="1"/>
  <c r="O147" i="1"/>
  <c r="S147" i="1"/>
  <c r="M147" i="1"/>
  <c r="I147" i="1"/>
  <c r="Q147" i="1"/>
  <c r="K147" i="1"/>
  <c r="G143" i="1"/>
  <c r="Y143" i="1"/>
  <c r="U143" i="1"/>
  <c r="W143" i="1"/>
  <c r="S143" i="1"/>
  <c r="Q143" i="1"/>
  <c r="O143" i="1"/>
  <c r="K143" i="1"/>
  <c r="M143" i="1"/>
  <c r="I143" i="1"/>
  <c r="G139" i="1"/>
  <c r="Y139" i="1"/>
  <c r="U139" i="1"/>
  <c r="W139" i="1"/>
  <c r="S139" i="1"/>
  <c r="Q139" i="1"/>
  <c r="M139" i="1"/>
  <c r="O139" i="1"/>
  <c r="K139" i="1"/>
  <c r="I139" i="1"/>
  <c r="G135" i="1"/>
  <c r="Y135" i="1"/>
  <c r="W135" i="1"/>
  <c r="U135" i="1"/>
  <c r="Q135" i="1"/>
  <c r="O135" i="1"/>
  <c r="K135" i="1"/>
  <c r="S135" i="1"/>
  <c r="I135" i="1"/>
  <c r="M135" i="1"/>
  <c r="G131" i="1"/>
  <c r="Y131" i="1"/>
  <c r="W131" i="1"/>
  <c r="U131" i="1"/>
  <c r="O131" i="1"/>
  <c r="S131" i="1"/>
  <c r="M131" i="1"/>
  <c r="Q131" i="1"/>
  <c r="I131" i="1"/>
  <c r="K131" i="1"/>
  <c r="G127" i="1"/>
  <c r="Y127" i="1"/>
  <c r="U127" i="1"/>
  <c r="W127" i="1"/>
  <c r="S127" i="1"/>
  <c r="Q127" i="1"/>
  <c r="O127" i="1"/>
  <c r="K127" i="1"/>
  <c r="I127" i="1"/>
  <c r="M127" i="1"/>
  <c r="G123" i="1"/>
  <c r="Y123" i="1"/>
  <c r="U123" i="1"/>
  <c r="W123" i="1"/>
  <c r="S123" i="1"/>
  <c r="O123" i="1"/>
  <c r="Q123" i="1"/>
  <c r="M123" i="1"/>
  <c r="K123" i="1"/>
  <c r="I123" i="1"/>
  <c r="G119" i="1"/>
  <c r="Y119" i="1"/>
  <c r="W119" i="1"/>
  <c r="S119" i="1"/>
  <c r="U119" i="1"/>
  <c r="Q119" i="1"/>
  <c r="K119" i="1"/>
  <c r="O119" i="1"/>
  <c r="I119" i="1"/>
  <c r="M119" i="1"/>
  <c r="G115" i="1"/>
  <c r="Y115" i="1"/>
  <c r="S115" i="1"/>
  <c r="W115" i="1"/>
  <c r="U115" i="1"/>
  <c r="O115" i="1"/>
  <c r="M115" i="1"/>
  <c r="Q115" i="1"/>
  <c r="I115" i="1"/>
  <c r="K115" i="1"/>
  <c r="G111" i="1"/>
  <c r="W111" i="1"/>
  <c r="Y111" i="1"/>
  <c r="S111" i="1"/>
  <c r="U111" i="1"/>
  <c r="Q111" i="1"/>
  <c r="O111" i="1"/>
  <c r="M111" i="1"/>
  <c r="K111" i="1"/>
  <c r="I111" i="1"/>
  <c r="G107" i="1"/>
  <c r="W107" i="1"/>
  <c r="Y107" i="1"/>
  <c r="S107" i="1"/>
  <c r="U107" i="1"/>
  <c r="Q107" i="1"/>
  <c r="O107" i="1"/>
  <c r="M107" i="1"/>
  <c r="K107" i="1"/>
  <c r="I107" i="1"/>
  <c r="G103" i="1"/>
  <c r="W103" i="1"/>
  <c r="Y103" i="1"/>
  <c r="S103" i="1"/>
  <c r="U103" i="1"/>
  <c r="Q103" i="1"/>
  <c r="O103" i="1"/>
  <c r="M103" i="1"/>
  <c r="K103" i="1"/>
  <c r="I103" i="1"/>
  <c r="G99" i="1"/>
  <c r="W99" i="1"/>
  <c r="Y99" i="1"/>
  <c r="S99" i="1"/>
  <c r="U99" i="1"/>
  <c r="O99" i="1"/>
  <c r="M99" i="1"/>
  <c r="K99" i="1"/>
  <c r="I99" i="1"/>
  <c r="Q99" i="1"/>
  <c r="G95" i="1"/>
  <c r="W95" i="1"/>
  <c r="Y95" i="1"/>
  <c r="S95" i="1"/>
  <c r="U95" i="1"/>
  <c r="Q95" i="1"/>
  <c r="O95" i="1"/>
  <c r="M95" i="1"/>
  <c r="K95" i="1"/>
  <c r="I95" i="1"/>
  <c r="G91" i="1"/>
  <c r="W91" i="1"/>
  <c r="Y91" i="1"/>
  <c r="S91" i="1"/>
  <c r="U91" i="1"/>
  <c r="O91" i="1"/>
  <c r="M91" i="1"/>
  <c r="Q91" i="1"/>
  <c r="K91" i="1"/>
  <c r="I91" i="1"/>
  <c r="G87" i="1"/>
  <c r="W87" i="1"/>
  <c r="Y87" i="1"/>
  <c r="S87" i="1"/>
  <c r="U87" i="1"/>
  <c r="Q87" i="1"/>
  <c r="K87" i="1"/>
  <c r="I87" i="1"/>
  <c r="O87" i="1"/>
  <c r="M87" i="1"/>
  <c r="G83" i="1"/>
  <c r="W83" i="1"/>
  <c r="Y83" i="1"/>
  <c r="S83" i="1"/>
  <c r="U83" i="1"/>
  <c r="O83" i="1"/>
  <c r="M83" i="1"/>
  <c r="I83" i="1"/>
  <c r="Q83" i="1"/>
  <c r="K83" i="1"/>
  <c r="G79" i="1"/>
  <c r="W79" i="1"/>
  <c r="Y79" i="1"/>
  <c r="S79" i="1"/>
  <c r="U79" i="1"/>
  <c r="Q79" i="1"/>
  <c r="O79" i="1"/>
  <c r="M79" i="1"/>
  <c r="K79" i="1"/>
  <c r="I79" i="1"/>
  <c r="G75" i="1"/>
  <c r="W75" i="1"/>
  <c r="Y75" i="1"/>
  <c r="S75" i="1"/>
  <c r="U75" i="1"/>
  <c r="Q75" i="1"/>
  <c r="M75" i="1"/>
  <c r="O75" i="1"/>
  <c r="K75" i="1"/>
  <c r="I75" i="1"/>
  <c r="G71" i="1"/>
  <c r="W71" i="1"/>
  <c r="Y71" i="1"/>
  <c r="S71" i="1"/>
  <c r="U71" i="1"/>
  <c r="Q71" i="1"/>
  <c r="O71" i="1"/>
  <c r="M71" i="1"/>
  <c r="K71" i="1"/>
  <c r="I71" i="1"/>
  <c r="G67" i="1"/>
  <c r="W67" i="1"/>
  <c r="Y67" i="1"/>
  <c r="S67" i="1"/>
  <c r="U67" i="1"/>
  <c r="M67" i="1"/>
  <c r="O67" i="1"/>
  <c r="I67" i="1"/>
  <c r="Q67" i="1"/>
  <c r="K67" i="1"/>
  <c r="G63" i="1"/>
  <c r="W63" i="1"/>
  <c r="Y63" i="1"/>
  <c r="S63" i="1"/>
  <c r="U63" i="1"/>
  <c r="Q63" i="1"/>
  <c r="O63" i="1"/>
  <c r="M63" i="1"/>
  <c r="K63" i="1"/>
  <c r="I63" i="1"/>
  <c r="G59" i="1"/>
  <c r="W59" i="1"/>
  <c r="Y59" i="1"/>
  <c r="S59" i="1"/>
  <c r="U59" i="1"/>
  <c r="M59" i="1"/>
  <c r="Q59" i="1"/>
  <c r="K59" i="1"/>
  <c r="O59" i="1"/>
  <c r="I59" i="1"/>
  <c r="G55" i="1"/>
  <c r="W55" i="1"/>
  <c r="Y55" i="1"/>
  <c r="S55" i="1"/>
  <c r="U55" i="1"/>
  <c r="Q55" i="1"/>
  <c r="O55" i="1"/>
  <c r="K55" i="1"/>
  <c r="M55" i="1"/>
  <c r="I55" i="1"/>
  <c r="G51" i="1"/>
  <c r="W51" i="1"/>
  <c r="Y51" i="1"/>
  <c r="S51" i="1"/>
  <c r="U51" i="1"/>
  <c r="M51" i="1"/>
  <c r="O51" i="1"/>
  <c r="Q51" i="1"/>
  <c r="I51" i="1"/>
  <c r="K51" i="1"/>
  <c r="G47" i="1"/>
  <c r="W47" i="1"/>
  <c r="Y47" i="1"/>
  <c r="S47" i="1"/>
  <c r="U47" i="1"/>
  <c r="Q47" i="1"/>
  <c r="O47" i="1"/>
  <c r="M47" i="1"/>
  <c r="K47" i="1"/>
  <c r="I47" i="1"/>
  <c r="G43" i="1"/>
  <c r="W43" i="1"/>
  <c r="Y43" i="1"/>
  <c r="S43" i="1"/>
  <c r="U43" i="1"/>
  <c r="Q43" i="1"/>
  <c r="M43" i="1"/>
  <c r="K43" i="1"/>
  <c r="I43" i="1"/>
  <c r="O43" i="1"/>
  <c r="G39" i="1"/>
  <c r="W39" i="1"/>
  <c r="Y39" i="1"/>
  <c r="S39" i="1"/>
  <c r="U39" i="1"/>
  <c r="Q39" i="1"/>
  <c r="O39" i="1"/>
  <c r="M39" i="1"/>
  <c r="K39" i="1"/>
  <c r="I39" i="1"/>
  <c r="G35" i="1"/>
  <c r="W35" i="1"/>
  <c r="Y35" i="1"/>
  <c r="S35" i="1"/>
  <c r="U35" i="1"/>
  <c r="M35" i="1"/>
  <c r="O35" i="1"/>
  <c r="I35" i="1"/>
  <c r="Q35" i="1"/>
  <c r="K35" i="1"/>
  <c r="G31" i="1"/>
  <c r="W31" i="1"/>
  <c r="Y31" i="1"/>
  <c r="S31" i="1"/>
  <c r="U31" i="1"/>
  <c r="M31" i="1"/>
  <c r="Q31" i="1"/>
  <c r="O31" i="1"/>
  <c r="K31" i="1"/>
  <c r="I31" i="1"/>
  <c r="G27" i="1"/>
  <c r="W27" i="1"/>
  <c r="Y27" i="1"/>
  <c r="S27" i="1"/>
  <c r="U27" i="1"/>
  <c r="M27" i="1"/>
  <c r="Q27" i="1"/>
  <c r="O27" i="1"/>
  <c r="K27" i="1"/>
  <c r="I27" i="1"/>
  <c r="G23" i="1"/>
  <c r="W23" i="1"/>
  <c r="Y23" i="1"/>
  <c r="S23" i="1"/>
  <c r="U23" i="1"/>
  <c r="M23" i="1"/>
  <c r="Q23" i="1"/>
  <c r="O23" i="1"/>
  <c r="K23" i="1"/>
  <c r="I23" i="1"/>
  <c r="G19" i="1"/>
  <c r="W19" i="1"/>
  <c r="Y19" i="1"/>
  <c r="S19" i="1"/>
  <c r="U19" i="1"/>
  <c r="M19" i="1"/>
  <c r="O19" i="1"/>
  <c r="I19" i="1"/>
  <c r="K19" i="1"/>
  <c r="Q19" i="1"/>
  <c r="G15" i="1"/>
  <c r="W15" i="1"/>
  <c r="Y15" i="1"/>
  <c r="S15" i="1"/>
  <c r="U15" i="1"/>
  <c r="M15" i="1"/>
  <c r="Q15" i="1"/>
  <c r="O15" i="1"/>
  <c r="K15" i="1"/>
  <c r="I15" i="1"/>
  <c r="G11" i="1"/>
  <c r="W11" i="1"/>
  <c r="Y11" i="1"/>
  <c r="S11" i="1"/>
  <c r="U11" i="1"/>
  <c r="M11" i="1"/>
  <c r="Q11" i="1"/>
  <c r="O11" i="1"/>
  <c r="K11" i="1"/>
  <c r="I11" i="1"/>
  <c r="G7" i="1"/>
  <c r="W7" i="1"/>
  <c r="Y7" i="1"/>
  <c r="U7" i="1"/>
  <c r="S7" i="1"/>
  <c r="M7" i="1"/>
  <c r="Q7" i="1"/>
  <c r="O7" i="1"/>
  <c r="K7" i="1"/>
  <c r="I7" i="1"/>
  <c r="G3" i="1"/>
  <c r="W3" i="1"/>
  <c r="Y3" i="1"/>
  <c r="U3" i="1"/>
  <c r="S3" i="1"/>
  <c r="M3" i="1"/>
  <c r="O3" i="1"/>
  <c r="I3" i="1"/>
  <c r="Q3" i="1"/>
  <c r="K3" i="1"/>
  <c r="G163" i="1"/>
  <c r="Y163" i="1"/>
  <c r="W163" i="1"/>
  <c r="U163" i="1"/>
  <c r="O163" i="1"/>
  <c r="S163" i="1"/>
  <c r="M163" i="1"/>
  <c r="K163" i="1"/>
  <c r="I163" i="1"/>
  <c r="Q163" i="1"/>
  <c r="G162" i="1"/>
  <c r="Y162" i="1"/>
  <c r="W162" i="1"/>
  <c r="U162" i="1"/>
  <c r="S162" i="1"/>
  <c r="M162" i="1"/>
  <c r="Q162" i="1"/>
  <c r="K162" i="1"/>
  <c r="O162" i="1"/>
  <c r="I162" i="1"/>
  <c r="G158" i="1"/>
  <c r="Y158" i="1"/>
  <c r="W158" i="1"/>
  <c r="U158" i="1"/>
  <c r="S158" i="1"/>
  <c r="Q158" i="1"/>
  <c r="O158" i="1"/>
  <c r="M158" i="1"/>
  <c r="I158" i="1"/>
  <c r="K158" i="1"/>
  <c r="G154" i="1"/>
  <c r="Y154" i="1"/>
  <c r="W154" i="1"/>
  <c r="U154" i="1"/>
  <c r="O154" i="1"/>
  <c r="Q154" i="1"/>
  <c r="M154" i="1"/>
  <c r="S154" i="1"/>
  <c r="K154" i="1"/>
  <c r="I154" i="1"/>
  <c r="G150" i="1"/>
  <c r="Y150" i="1"/>
  <c r="W150" i="1"/>
  <c r="U150" i="1"/>
  <c r="S150" i="1"/>
  <c r="Q150" i="1"/>
  <c r="O150" i="1"/>
  <c r="M150" i="1"/>
  <c r="K150" i="1"/>
  <c r="I150" i="1"/>
  <c r="G146" i="1"/>
  <c r="Y146" i="1"/>
  <c r="W146" i="1"/>
  <c r="U146" i="1"/>
  <c r="S146" i="1"/>
  <c r="M146" i="1"/>
  <c r="O146" i="1"/>
  <c r="Q146" i="1"/>
  <c r="K146" i="1"/>
  <c r="I146" i="1"/>
  <c r="G142" i="1"/>
  <c r="Y142" i="1"/>
  <c r="W142" i="1"/>
  <c r="U142" i="1"/>
  <c r="S142" i="1"/>
  <c r="Q142" i="1"/>
  <c r="O142" i="1"/>
  <c r="M142" i="1"/>
  <c r="K142" i="1"/>
  <c r="I142" i="1"/>
  <c r="G138" i="1"/>
  <c r="Y138" i="1"/>
  <c r="W138" i="1"/>
  <c r="U138" i="1"/>
  <c r="S138" i="1"/>
  <c r="O138" i="1"/>
  <c r="Q138" i="1"/>
  <c r="M138" i="1"/>
  <c r="K138" i="1"/>
  <c r="I138" i="1"/>
  <c r="G134" i="1"/>
  <c r="Y134" i="1"/>
  <c r="W134" i="1"/>
  <c r="U134" i="1"/>
  <c r="S134" i="1"/>
  <c r="Q134" i="1"/>
  <c r="O134" i="1"/>
  <c r="M134" i="1"/>
  <c r="I134" i="1"/>
  <c r="K134" i="1"/>
  <c r="G130" i="1"/>
  <c r="Y130" i="1"/>
  <c r="W130" i="1"/>
  <c r="U130" i="1"/>
  <c r="S130" i="1"/>
  <c r="M130" i="1"/>
  <c r="Q130" i="1"/>
  <c r="K130" i="1"/>
  <c r="I130" i="1"/>
  <c r="O130" i="1"/>
  <c r="G126" i="1"/>
  <c r="Y126" i="1"/>
  <c r="W126" i="1"/>
  <c r="U126" i="1"/>
  <c r="S126" i="1"/>
  <c r="Q126" i="1"/>
  <c r="O126" i="1"/>
  <c r="M126" i="1"/>
  <c r="I126" i="1"/>
  <c r="K126" i="1"/>
  <c r="G122" i="1"/>
  <c r="Y122" i="1"/>
  <c r="W122" i="1"/>
  <c r="U122" i="1"/>
  <c r="S122" i="1"/>
  <c r="O122" i="1"/>
  <c r="Q122" i="1"/>
  <c r="M122" i="1"/>
  <c r="K122" i="1"/>
  <c r="I122" i="1"/>
  <c r="G118" i="1"/>
  <c r="Y118" i="1"/>
  <c r="W118" i="1"/>
  <c r="U118" i="1"/>
  <c r="S118" i="1"/>
  <c r="Q118" i="1"/>
  <c r="O118" i="1"/>
  <c r="M118" i="1"/>
  <c r="I118" i="1"/>
  <c r="K118" i="1"/>
  <c r="G114" i="1"/>
  <c r="Y114" i="1"/>
  <c r="W114" i="1"/>
  <c r="U114" i="1"/>
  <c r="S114" i="1"/>
  <c r="O114" i="1"/>
  <c r="M114" i="1"/>
  <c r="Q114" i="1"/>
  <c r="K114" i="1"/>
  <c r="I114" i="1"/>
  <c r="G110" i="1"/>
  <c r="Y110" i="1"/>
  <c r="W110" i="1"/>
  <c r="U110" i="1"/>
  <c r="S110" i="1"/>
  <c r="Q110" i="1"/>
  <c r="O110" i="1"/>
  <c r="M110" i="1"/>
  <c r="K110" i="1"/>
  <c r="I110" i="1"/>
  <c r="G106" i="1"/>
  <c r="Y106" i="1"/>
  <c r="W106" i="1"/>
  <c r="U106" i="1"/>
  <c r="S106" i="1"/>
  <c r="O106" i="1"/>
  <c r="M106" i="1"/>
  <c r="Q106" i="1"/>
  <c r="K106" i="1"/>
  <c r="I106" i="1"/>
  <c r="G102" i="1"/>
  <c r="Y102" i="1"/>
  <c r="W102" i="1"/>
  <c r="U102" i="1"/>
  <c r="S102" i="1"/>
  <c r="Q102" i="1"/>
  <c r="O102" i="1"/>
  <c r="M102" i="1"/>
  <c r="K102" i="1"/>
  <c r="I102" i="1"/>
  <c r="G98" i="1"/>
  <c r="Y98" i="1"/>
  <c r="W98" i="1"/>
  <c r="U98" i="1"/>
  <c r="S98" i="1"/>
  <c r="Q98" i="1"/>
  <c r="K98" i="1"/>
  <c r="I98" i="1"/>
  <c r="M98" i="1"/>
  <c r="O98" i="1"/>
  <c r="G94" i="1"/>
  <c r="Y94" i="1"/>
  <c r="W94" i="1"/>
  <c r="U94" i="1"/>
  <c r="S94" i="1"/>
  <c r="Q94" i="1"/>
  <c r="O94" i="1"/>
  <c r="M94" i="1"/>
  <c r="I94" i="1"/>
  <c r="K94" i="1"/>
  <c r="G90" i="1"/>
  <c r="Y90" i="1"/>
  <c r="W90" i="1"/>
  <c r="U90" i="1"/>
  <c r="S90" i="1"/>
  <c r="O90" i="1"/>
  <c r="M90" i="1"/>
  <c r="Q90" i="1"/>
  <c r="K90" i="1"/>
  <c r="I90" i="1"/>
  <c r="G86" i="1"/>
  <c r="Y86" i="1"/>
  <c r="W86" i="1"/>
  <c r="U86" i="1"/>
  <c r="S86" i="1"/>
  <c r="Q86" i="1"/>
  <c r="O86" i="1"/>
  <c r="M86" i="1"/>
  <c r="I86" i="1"/>
  <c r="K86" i="1"/>
  <c r="G82" i="1"/>
  <c r="Y82" i="1"/>
  <c r="W82" i="1"/>
  <c r="U82" i="1"/>
  <c r="S82" i="1"/>
  <c r="O82" i="1"/>
  <c r="M82" i="1"/>
  <c r="Q82" i="1"/>
  <c r="K82" i="1"/>
  <c r="I82" i="1"/>
  <c r="G78" i="1"/>
  <c r="Y78" i="1"/>
  <c r="W78" i="1"/>
  <c r="U78" i="1"/>
  <c r="S78" i="1"/>
  <c r="Q78" i="1"/>
  <c r="O78" i="1"/>
  <c r="M78" i="1"/>
  <c r="K78" i="1"/>
  <c r="I78" i="1"/>
  <c r="G74" i="1"/>
  <c r="Y74" i="1"/>
  <c r="W74" i="1"/>
  <c r="U74" i="1"/>
  <c r="S74" i="1"/>
  <c r="M74" i="1"/>
  <c r="Q74" i="1"/>
  <c r="O74" i="1"/>
  <c r="K74" i="1"/>
  <c r="I74" i="1"/>
  <c r="G70" i="1"/>
  <c r="Y70" i="1"/>
  <c r="W70" i="1"/>
  <c r="U70" i="1"/>
  <c r="S70" i="1"/>
  <c r="Q70" i="1"/>
  <c r="O70" i="1"/>
  <c r="M70" i="1"/>
  <c r="K70" i="1"/>
  <c r="I70" i="1"/>
  <c r="G66" i="1"/>
  <c r="Y66" i="1"/>
  <c r="W66" i="1"/>
  <c r="U66" i="1"/>
  <c r="S66" i="1"/>
  <c r="O66" i="1"/>
  <c r="Q66" i="1"/>
  <c r="K66" i="1"/>
  <c r="I66" i="1"/>
  <c r="M66" i="1"/>
  <c r="G62" i="1"/>
  <c r="Y62" i="1"/>
  <c r="W62" i="1"/>
  <c r="U62" i="1"/>
  <c r="S62" i="1"/>
  <c r="Q62" i="1"/>
  <c r="O62" i="1"/>
  <c r="M62" i="1"/>
  <c r="I62" i="1"/>
  <c r="K62" i="1"/>
  <c r="G58" i="1"/>
  <c r="Y58" i="1"/>
  <c r="W58" i="1"/>
  <c r="U58" i="1"/>
  <c r="S58" i="1"/>
  <c r="M58" i="1"/>
  <c r="Q58" i="1"/>
  <c r="O58" i="1"/>
  <c r="K58" i="1"/>
  <c r="I58" i="1"/>
  <c r="G54" i="1"/>
  <c r="Y54" i="1"/>
  <c r="W54" i="1"/>
  <c r="U54" i="1"/>
  <c r="S54" i="1"/>
  <c r="Q54" i="1"/>
  <c r="O54" i="1"/>
  <c r="M54" i="1"/>
  <c r="I54" i="1"/>
  <c r="K54" i="1"/>
  <c r="G50" i="1"/>
  <c r="Y50" i="1"/>
  <c r="W50" i="1"/>
  <c r="U50" i="1"/>
  <c r="S50" i="1"/>
  <c r="O50" i="1"/>
  <c r="M50" i="1"/>
  <c r="Q50" i="1"/>
  <c r="K50" i="1"/>
  <c r="I50" i="1"/>
  <c r="G46" i="1"/>
  <c r="Y46" i="1"/>
  <c r="W46" i="1"/>
  <c r="U46" i="1"/>
  <c r="S46" i="1"/>
  <c r="Q46" i="1"/>
  <c r="O46" i="1"/>
  <c r="M46" i="1"/>
  <c r="K46" i="1"/>
  <c r="I46" i="1"/>
  <c r="G42" i="1"/>
  <c r="Y42" i="1"/>
  <c r="W42" i="1"/>
  <c r="U42" i="1"/>
  <c r="S42" i="1"/>
  <c r="M42" i="1"/>
  <c r="Q42" i="1"/>
  <c r="O42" i="1"/>
  <c r="K42" i="1"/>
  <c r="I42" i="1"/>
  <c r="G38" i="1"/>
  <c r="Y38" i="1"/>
  <c r="W38" i="1"/>
  <c r="U38" i="1"/>
  <c r="S38" i="1"/>
  <c r="Q38" i="1"/>
  <c r="O38" i="1"/>
  <c r="M38" i="1"/>
  <c r="K38" i="1"/>
  <c r="I38" i="1"/>
  <c r="G34" i="1"/>
  <c r="Y34" i="1"/>
  <c r="W34" i="1"/>
  <c r="U34" i="1"/>
  <c r="S34" i="1"/>
  <c r="O34" i="1"/>
  <c r="Q34" i="1"/>
  <c r="K34" i="1"/>
  <c r="I34" i="1"/>
  <c r="M34" i="1"/>
  <c r="G30" i="1"/>
  <c r="Y30" i="1"/>
  <c r="W30" i="1"/>
  <c r="U30" i="1"/>
  <c r="S30" i="1"/>
  <c r="Q30" i="1"/>
  <c r="O30" i="1"/>
  <c r="K30" i="1"/>
  <c r="M30" i="1"/>
  <c r="I30" i="1"/>
  <c r="G26" i="1"/>
  <c r="Y26" i="1"/>
  <c r="W26" i="1"/>
  <c r="U26" i="1"/>
  <c r="S26" i="1"/>
  <c r="Q26" i="1"/>
  <c r="O26" i="1"/>
  <c r="K26" i="1"/>
  <c r="I26" i="1"/>
  <c r="M26" i="1"/>
  <c r="G22" i="1"/>
  <c r="Y22" i="1"/>
  <c r="W22" i="1"/>
  <c r="U22" i="1"/>
  <c r="S22" i="1"/>
  <c r="Q22" i="1"/>
  <c r="O22" i="1"/>
  <c r="K22" i="1"/>
  <c r="M22" i="1"/>
  <c r="I22" i="1"/>
  <c r="G18" i="1"/>
  <c r="Y18" i="1"/>
  <c r="W18" i="1"/>
  <c r="U18" i="1"/>
  <c r="S18" i="1"/>
  <c r="O18" i="1"/>
  <c r="Q18" i="1"/>
  <c r="K18" i="1"/>
  <c r="I18" i="1"/>
  <c r="M18" i="1"/>
  <c r="G14" i="1"/>
  <c r="Y14" i="1"/>
  <c r="W14" i="1"/>
  <c r="U14" i="1"/>
  <c r="S14" i="1"/>
  <c r="Q14" i="1"/>
  <c r="O14" i="1"/>
  <c r="K14" i="1"/>
  <c r="M14" i="1"/>
  <c r="I14" i="1"/>
  <c r="G10" i="1"/>
  <c r="Y10" i="1"/>
  <c r="W10" i="1"/>
  <c r="U10" i="1"/>
  <c r="S10" i="1"/>
  <c r="Q10" i="1"/>
  <c r="O10" i="1"/>
  <c r="K10" i="1"/>
  <c r="I10" i="1"/>
  <c r="M10" i="1"/>
  <c r="G6" i="1"/>
  <c r="Y6" i="1"/>
  <c r="W6" i="1"/>
  <c r="U6" i="1"/>
  <c r="S6" i="1"/>
  <c r="Q6" i="1"/>
  <c r="O6" i="1"/>
  <c r="K6" i="1"/>
  <c r="M6" i="1"/>
  <c r="I6" i="1"/>
  <c r="G167" i="1"/>
  <c r="Y167" i="1"/>
  <c r="W167" i="1"/>
  <c r="U167" i="1"/>
  <c r="S167" i="1"/>
  <c r="Q167" i="1"/>
  <c r="O167" i="1"/>
  <c r="K167" i="1"/>
  <c r="M167" i="1"/>
  <c r="I167" i="1"/>
  <c r="E2" i="1"/>
  <c r="H2" i="1" s="1"/>
  <c r="AG1" i="1"/>
  <c r="AE1" i="1" s="1"/>
  <c r="V161" i="1"/>
  <c r="T161" i="1"/>
  <c r="R161" i="1"/>
  <c r="X161" i="1"/>
  <c r="P161" i="1"/>
  <c r="J161" i="1"/>
  <c r="N161" i="1"/>
  <c r="L161" i="1"/>
  <c r="V153" i="1"/>
  <c r="T153" i="1"/>
  <c r="R153" i="1"/>
  <c r="X153" i="1"/>
  <c r="P153" i="1"/>
  <c r="J153" i="1"/>
  <c r="N153" i="1"/>
  <c r="L153" i="1"/>
  <c r="V145" i="1"/>
  <c r="T145" i="1"/>
  <c r="R145" i="1"/>
  <c r="X145" i="1"/>
  <c r="P145" i="1"/>
  <c r="J145" i="1"/>
  <c r="N145" i="1"/>
  <c r="L145" i="1"/>
  <c r="V137" i="1"/>
  <c r="T137" i="1"/>
  <c r="R137" i="1"/>
  <c r="X137" i="1"/>
  <c r="P137" i="1"/>
  <c r="J137" i="1"/>
  <c r="L137" i="1"/>
  <c r="N137" i="1"/>
  <c r="V129" i="1"/>
  <c r="T129" i="1"/>
  <c r="R129" i="1"/>
  <c r="X129" i="1"/>
  <c r="P129" i="1"/>
  <c r="J129" i="1"/>
  <c r="N129" i="1"/>
  <c r="L129" i="1"/>
  <c r="V121" i="1"/>
  <c r="T121" i="1"/>
  <c r="R121" i="1"/>
  <c r="X121" i="1"/>
  <c r="P121" i="1"/>
  <c r="J121" i="1"/>
  <c r="N121" i="1"/>
  <c r="L121" i="1"/>
  <c r="V113" i="1"/>
  <c r="T113" i="1"/>
  <c r="R113" i="1"/>
  <c r="X113" i="1"/>
  <c r="P113" i="1"/>
  <c r="J113" i="1"/>
  <c r="N113" i="1"/>
  <c r="L113" i="1"/>
  <c r="V105" i="1"/>
  <c r="T105" i="1"/>
  <c r="R105" i="1"/>
  <c r="X105" i="1"/>
  <c r="P105" i="1"/>
  <c r="J105" i="1"/>
  <c r="L105" i="1"/>
  <c r="N105" i="1"/>
  <c r="V97" i="1"/>
  <c r="T97" i="1"/>
  <c r="R97" i="1"/>
  <c r="X97" i="1"/>
  <c r="P97" i="1"/>
  <c r="J97" i="1"/>
  <c r="N97" i="1"/>
  <c r="L97" i="1"/>
  <c r="V89" i="1"/>
  <c r="T89" i="1"/>
  <c r="R89" i="1"/>
  <c r="X89" i="1"/>
  <c r="P89" i="1"/>
  <c r="J89" i="1"/>
  <c r="L89" i="1"/>
  <c r="N89" i="1"/>
  <c r="V81" i="1"/>
  <c r="T81" i="1"/>
  <c r="R81" i="1"/>
  <c r="X81" i="1"/>
  <c r="P81" i="1"/>
  <c r="J81" i="1"/>
  <c r="N81" i="1"/>
  <c r="L81" i="1"/>
  <c r="V73" i="1"/>
  <c r="T73" i="1"/>
  <c r="R73" i="1"/>
  <c r="X73" i="1"/>
  <c r="P73" i="1"/>
  <c r="J73" i="1"/>
  <c r="L73" i="1"/>
  <c r="N73" i="1"/>
  <c r="V65" i="1"/>
  <c r="T65" i="1"/>
  <c r="R65" i="1"/>
  <c r="X65" i="1"/>
  <c r="P65" i="1"/>
  <c r="J65" i="1"/>
  <c r="N65" i="1"/>
  <c r="L65" i="1"/>
  <c r="V57" i="1"/>
  <c r="T57" i="1"/>
  <c r="R57" i="1"/>
  <c r="X57" i="1"/>
  <c r="P57" i="1"/>
  <c r="J57" i="1"/>
  <c r="L57" i="1"/>
  <c r="N57" i="1"/>
  <c r="V49" i="1"/>
  <c r="T49" i="1"/>
  <c r="R49" i="1"/>
  <c r="X49" i="1"/>
  <c r="P49" i="1"/>
  <c r="J49" i="1"/>
  <c r="N49" i="1"/>
  <c r="L49" i="1"/>
  <c r="V41" i="1"/>
  <c r="T41" i="1"/>
  <c r="R41" i="1"/>
  <c r="X41" i="1"/>
  <c r="P41" i="1"/>
  <c r="J41" i="1"/>
  <c r="L41" i="1"/>
  <c r="N41" i="1"/>
  <c r="V33" i="1"/>
  <c r="T33" i="1"/>
  <c r="R33" i="1"/>
  <c r="X33" i="1"/>
  <c r="P33" i="1"/>
  <c r="N33" i="1"/>
  <c r="L33" i="1"/>
  <c r="J33" i="1"/>
  <c r="V25" i="1"/>
  <c r="T25" i="1"/>
  <c r="R25" i="1"/>
  <c r="X25" i="1"/>
  <c r="P25" i="1"/>
  <c r="J25" i="1"/>
  <c r="L25" i="1"/>
  <c r="N25" i="1"/>
  <c r="V17" i="1"/>
  <c r="T17" i="1"/>
  <c r="R17" i="1"/>
  <c r="X17" i="1"/>
  <c r="P17" i="1"/>
  <c r="N17" i="1"/>
  <c r="L17" i="1"/>
  <c r="J17" i="1"/>
  <c r="V9" i="1"/>
  <c r="T9" i="1"/>
  <c r="X9" i="1"/>
  <c r="P9" i="1"/>
  <c r="R9" i="1"/>
  <c r="L9" i="1"/>
  <c r="N9" i="1"/>
  <c r="J9" i="1"/>
  <c r="T160" i="1"/>
  <c r="X160" i="1"/>
  <c r="P160" i="1"/>
  <c r="N160" i="1"/>
  <c r="L160" i="1"/>
  <c r="V160" i="1"/>
  <c r="R160" i="1"/>
  <c r="J160" i="1"/>
  <c r="T156" i="1"/>
  <c r="P156" i="1"/>
  <c r="V156" i="1"/>
  <c r="N156" i="1"/>
  <c r="J156" i="1"/>
  <c r="L156" i="1"/>
  <c r="X156" i="1"/>
  <c r="R156" i="1"/>
  <c r="T148" i="1"/>
  <c r="P148" i="1"/>
  <c r="V148" i="1"/>
  <c r="N148" i="1"/>
  <c r="X148" i="1"/>
  <c r="R148" i="1"/>
  <c r="L148" i="1"/>
  <c r="J148" i="1"/>
  <c r="T140" i="1"/>
  <c r="P140" i="1"/>
  <c r="V140" i="1"/>
  <c r="N140" i="1"/>
  <c r="X140" i="1"/>
  <c r="L140" i="1"/>
  <c r="R140" i="1"/>
  <c r="J140" i="1"/>
  <c r="T132" i="1"/>
  <c r="P132" i="1"/>
  <c r="V132" i="1"/>
  <c r="N132" i="1"/>
  <c r="X132" i="1"/>
  <c r="R132" i="1"/>
  <c r="L132" i="1"/>
  <c r="J132" i="1"/>
  <c r="T124" i="1"/>
  <c r="P124" i="1"/>
  <c r="V124" i="1"/>
  <c r="N124" i="1"/>
  <c r="J124" i="1"/>
  <c r="L124" i="1"/>
  <c r="X124" i="1"/>
  <c r="R124" i="1"/>
  <c r="T116" i="1"/>
  <c r="P116" i="1"/>
  <c r="V116" i="1"/>
  <c r="N116" i="1"/>
  <c r="X116" i="1"/>
  <c r="R116" i="1"/>
  <c r="L116" i="1"/>
  <c r="J116" i="1"/>
  <c r="T108" i="1"/>
  <c r="P108" i="1"/>
  <c r="V108" i="1"/>
  <c r="N108" i="1"/>
  <c r="X108" i="1"/>
  <c r="J108" i="1"/>
  <c r="L108" i="1"/>
  <c r="R108" i="1"/>
  <c r="T100" i="1"/>
  <c r="P100" i="1"/>
  <c r="V100" i="1"/>
  <c r="N100" i="1"/>
  <c r="X100" i="1"/>
  <c r="R100" i="1"/>
  <c r="J100" i="1"/>
  <c r="L100" i="1"/>
  <c r="T92" i="1"/>
  <c r="P92" i="1"/>
  <c r="V92" i="1"/>
  <c r="N92" i="1"/>
  <c r="X92" i="1"/>
  <c r="L92" i="1"/>
  <c r="J92" i="1"/>
  <c r="R92" i="1"/>
  <c r="T80" i="1"/>
  <c r="X80" i="1"/>
  <c r="P80" i="1"/>
  <c r="N80" i="1"/>
  <c r="L80" i="1"/>
  <c r="V80" i="1"/>
  <c r="R80" i="1"/>
  <c r="J80" i="1"/>
  <c r="T72" i="1"/>
  <c r="X72" i="1"/>
  <c r="P72" i="1"/>
  <c r="N72" i="1"/>
  <c r="L72" i="1"/>
  <c r="V72" i="1"/>
  <c r="R72" i="1"/>
  <c r="J72" i="1"/>
  <c r="T64" i="1"/>
  <c r="X64" i="1"/>
  <c r="P64" i="1"/>
  <c r="N64" i="1"/>
  <c r="L64" i="1"/>
  <c r="V64" i="1"/>
  <c r="R64" i="1"/>
  <c r="J64" i="1"/>
  <c r="T56" i="1"/>
  <c r="X56" i="1"/>
  <c r="P56" i="1"/>
  <c r="N56" i="1"/>
  <c r="L56" i="1"/>
  <c r="R56" i="1"/>
  <c r="V56" i="1"/>
  <c r="J56" i="1"/>
  <c r="T48" i="1"/>
  <c r="X48" i="1"/>
  <c r="P48" i="1"/>
  <c r="N48" i="1"/>
  <c r="L48" i="1"/>
  <c r="V48" i="1"/>
  <c r="R48" i="1"/>
  <c r="J48" i="1"/>
  <c r="T44" i="1"/>
  <c r="P44" i="1"/>
  <c r="V44" i="1"/>
  <c r="N44" i="1"/>
  <c r="X44" i="1"/>
  <c r="L44" i="1"/>
  <c r="J44" i="1"/>
  <c r="R44" i="1"/>
  <c r="T36" i="1"/>
  <c r="P36" i="1"/>
  <c r="V36" i="1"/>
  <c r="N36" i="1"/>
  <c r="X36" i="1"/>
  <c r="R36" i="1"/>
  <c r="J36" i="1"/>
  <c r="L36" i="1"/>
  <c r="T28" i="1"/>
  <c r="P28" i="1"/>
  <c r="V28" i="1"/>
  <c r="N28" i="1"/>
  <c r="X28" i="1"/>
  <c r="L28" i="1"/>
  <c r="J28" i="1"/>
  <c r="R28" i="1"/>
  <c r="T20" i="1"/>
  <c r="P20" i="1"/>
  <c r="V20" i="1"/>
  <c r="N20" i="1"/>
  <c r="X20" i="1"/>
  <c r="R20" i="1"/>
  <c r="L20" i="1"/>
  <c r="J20" i="1"/>
  <c r="T12" i="1"/>
  <c r="R12" i="1"/>
  <c r="P12" i="1"/>
  <c r="V12" i="1"/>
  <c r="N12" i="1"/>
  <c r="X12" i="1"/>
  <c r="L12" i="1"/>
  <c r="J12" i="1"/>
  <c r="T8" i="1"/>
  <c r="X8" i="1"/>
  <c r="P8" i="1"/>
  <c r="R8" i="1"/>
  <c r="N8" i="1"/>
  <c r="L8" i="1"/>
  <c r="V8" i="1"/>
  <c r="J8" i="1"/>
  <c r="X163" i="1"/>
  <c r="V163" i="1"/>
  <c r="N163" i="1"/>
  <c r="L163" i="1"/>
  <c r="J163" i="1"/>
  <c r="T163" i="1"/>
  <c r="P163" i="1"/>
  <c r="R163" i="1"/>
  <c r="X159" i="1"/>
  <c r="N159" i="1"/>
  <c r="T159" i="1"/>
  <c r="L159" i="1"/>
  <c r="V159" i="1"/>
  <c r="R159" i="1"/>
  <c r="J159" i="1"/>
  <c r="P159" i="1"/>
  <c r="X155" i="1"/>
  <c r="V155" i="1"/>
  <c r="N155" i="1"/>
  <c r="L155" i="1"/>
  <c r="R155" i="1"/>
  <c r="J155" i="1"/>
  <c r="T155" i="1"/>
  <c r="P155" i="1"/>
  <c r="X151" i="1"/>
  <c r="N151" i="1"/>
  <c r="T151" i="1"/>
  <c r="L151" i="1"/>
  <c r="R151" i="1"/>
  <c r="P151" i="1"/>
  <c r="V151" i="1"/>
  <c r="J151" i="1"/>
  <c r="X147" i="1"/>
  <c r="V147" i="1"/>
  <c r="N147" i="1"/>
  <c r="L147" i="1"/>
  <c r="J147" i="1"/>
  <c r="P147" i="1"/>
  <c r="R147" i="1"/>
  <c r="T147" i="1"/>
  <c r="X143" i="1"/>
  <c r="N143" i="1"/>
  <c r="T143" i="1"/>
  <c r="L143" i="1"/>
  <c r="V143" i="1"/>
  <c r="R143" i="1"/>
  <c r="J143" i="1"/>
  <c r="P143" i="1"/>
  <c r="X139" i="1"/>
  <c r="V139" i="1"/>
  <c r="N139" i="1"/>
  <c r="L139" i="1"/>
  <c r="R139" i="1"/>
  <c r="J139" i="1"/>
  <c r="T139" i="1"/>
  <c r="P139" i="1"/>
  <c r="X135" i="1"/>
  <c r="N135" i="1"/>
  <c r="T135" i="1"/>
  <c r="L135" i="1"/>
  <c r="R135" i="1"/>
  <c r="V135" i="1"/>
  <c r="P135" i="1"/>
  <c r="J135" i="1"/>
  <c r="X131" i="1"/>
  <c r="V131" i="1"/>
  <c r="N131" i="1"/>
  <c r="L131" i="1"/>
  <c r="R131" i="1"/>
  <c r="J131" i="1"/>
  <c r="T131" i="1"/>
  <c r="P131" i="1"/>
  <c r="X127" i="1"/>
  <c r="N127" i="1"/>
  <c r="T127" i="1"/>
  <c r="L127" i="1"/>
  <c r="V127" i="1"/>
  <c r="R127" i="1"/>
  <c r="J127" i="1"/>
  <c r="P127" i="1"/>
  <c r="X123" i="1"/>
  <c r="V123" i="1"/>
  <c r="N123" i="1"/>
  <c r="L123" i="1"/>
  <c r="J123" i="1"/>
  <c r="T123" i="1"/>
  <c r="P123" i="1"/>
  <c r="R123" i="1"/>
  <c r="X119" i="1"/>
  <c r="N119" i="1"/>
  <c r="T119" i="1"/>
  <c r="L119" i="1"/>
  <c r="R119" i="1"/>
  <c r="P119" i="1"/>
  <c r="V119" i="1"/>
  <c r="J119" i="1"/>
  <c r="X115" i="1"/>
  <c r="V115" i="1"/>
  <c r="N115" i="1"/>
  <c r="L115" i="1"/>
  <c r="R115" i="1"/>
  <c r="J115" i="1"/>
  <c r="P115" i="1"/>
  <c r="T115" i="1"/>
  <c r="X111" i="1"/>
  <c r="N111" i="1"/>
  <c r="T111" i="1"/>
  <c r="L111" i="1"/>
  <c r="V111" i="1"/>
  <c r="R111" i="1"/>
  <c r="J111" i="1"/>
  <c r="P111" i="1"/>
  <c r="X107" i="1"/>
  <c r="V107" i="1"/>
  <c r="N107" i="1"/>
  <c r="L107" i="1"/>
  <c r="J107" i="1"/>
  <c r="T107" i="1"/>
  <c r="P107" i="1"/>
  <c r="R107" i="1"/>
  <c r="X103" i="1"/>
  <c r="N103" i="1"/>
  <c r="T103" i="1"/>
  <c r="L103" i="1"/>
  <c r="R103" i="1"/>
  <c r="V103" i="1"/>
  <c r="P103" i="1"/>
  <c r="J103" i="1"/>
  <c r="X99" i="1"/>
  <c r="V99" i="1"/>
  <c r="N99" i="1"/>
  <c r="L99" i="1"/>
  <c r="R99" i="1"/>
  <c r="J99" i="1"/>
  <c r="T99" i="1"/>
  <c r="P99" i="1"/>
  <c r="X95" i="1"/>
  <c r="N95" i="1"/>
  <c r="T95" i="1"/>
  <c r="L95" i="1"/>
  <c r="V95" i="1"/>
  <c r="R95" i="1"/>
  <c r="J95" i="1"/>
  <c r="P95" i="1"/>
  <c r="X91" i="1"/>
  <c r="V91" i="1"/>
  <c r="N91" i="1"/>
  <c r="L91" i="1"/>
  <c r="J91" i="1"/>
  <c r="T91" i="1"/>
  <c r="P91" i="1"/>
  <c r="R91" i="1"/>
  <c r="X87" i="1"/>
  <c r="N87" i="1"/>
  <c r="T87" i="1"/>
  <c r="L87" i="1"/>
  <c r="R87" i="1"/>
  <c r="P87" i="1"/>
  <c r="V87" i="1"/>
  <c r="J87" i="1"/>
  <c r="X83" i="1"/>
  <c r="V83" i="1"/>
  <c r="N83" i="1"/>
  <c r="L83" i="1"/>
  <c r="R83" i="1"/>
  <c r="J83" i="1"/>
  <c r="P83" i="1"/>
  <c r="T83" i="1"/>
  <c r="X79" i="1"/>
  <c r="N79" i="1"/>
  <c r="T79" i="1"/>
  <c r="L79" i="1"/>
  <c r="V79" i="1"/>
  <c r="R79" i="1"/>
  <c r="J79" i="1"/>
  <c r="P79" i="1"/>
  <c r="X75" i="1"/>
  <c r="V75" i="1"/>
  <c r="N75" i="1"/>
  <c r="L75" i="1"/>
  <c r="J75" i="1"/>
  <c r="T75" i="1"/>
  <c r="P75" i="1"/>
  <c r="R75" i="1"/>
  <c r="X71" i="1"/>
  <c r="N71" i="1"/>
  <c r="T71" i="1"/>
  <c r="L71" i="1"/>
  <c r="R71" i="1"/>
  <c r="V71" i="1"/>
  <c r="P71" i="1"/>
  <c r="J71" i="1"/>
  <c r="X67" i="1"/>
  <c r="V67" i="1"/>
  <c r="N67" i="1"/>
  <c r="L67" i="1"/>
  <c r="J67" i="1"/>
  <c r="T67" i="1"/>
  <c r="P67" i="1"/>
  <c r="R67" i="1"/>
  <c r="X63" i="1"/>
  <c r="N63" i="1"/>
  <c r="T63" i="1"/>
  <c r="L63" i="1"/>
  <c r="V63" i="1"/>
  <c r="R63" i="1"/>
  <c r="J63" i="1"/>
  <c r="P63" i="1"/>
  <c r="X59" i="1"/>
  <c r="V59" i="1"/>
  <c r="N59" i="1"/>
  <c r="L59" i="1"/>
  <c r="R59" i="1"/>
  <c r="J59" i="1"/>
  <c r="T59" i="1"/>
  <c r="P59" i="1"/>
  <c r="X55" i="1"/>
  <c r="N55" i="1"/>
  <c r="T55" i="1"/>
  <c r="L55" i="1"/>
  <c r="R55" i="1"/>
  <c r="P55" i="1"/>
  <c r="V55" i="1"/>
  <c r="J55" i="1"/>
  <c r="X51" i="1"/>
  <c r="V51" i="1"/>
  <c r="N51" i="1"/>
  <c r="L51" i="1"/>
  <c r="J51" i="1"/>
  <c r="P51" i="1"/>
  <c r="R51" i="1"/>
  <c r="T51" i="1"/>
  <c r="X47" i="1"/>
  <c r="N47" i="1"/>
  <c r="T47" i="1"/>
  <c r="L47" i="1"/>
  <c r="V47" i="1"/>
  <c r="R47" i="1"/>
  <c r="P47" i="1"/>
  <c r="J47" i="1"/>
  <c r="X43" i="1"/>
  <c r="V43" i="1"/>
  <c r="N43" i="1"/>
  <c r="L43" i="1"/>
  <c r="R43" i="1"/>
  <c r="J43" i="1"/>
  <c r="T43" i="1"/>
  <c r="P43" i="1"/>
  <c r="X39" i="1"/>
  <c r="N39" i="1"/>
  <c r="T39" i="1"/>
  <c r="L39" i="1"/>
  <c r="R39" i="1"/>
  <c r="V39" i="1"/>
  <c r="J39" i="1"/>
  <c r="P39" i="1"/>
  <c r="X35" i="1"/>
  <c r="V35" i="1"/>
  <c r="N35" i="1"/>
  <c r="L35" i="1"/>
  <c r="J35" i="1"/>
  <c r="T35" i="1"/>
  <c r="P35" i="1"/>
  <c r="R35" i="1"/>
  <c r="X31" i="1"/>
  <c r="N31" i="1"/>
  <c r="T31" i="1"/>
  <c r="L31" i="1"/>
  <c r="V31" i="1"/>
  <c r="R31" i="1"/>
  <c r="P31" i="1"/>
  <c r="J31" i="1"/>
  <c r="X27" i="1"/>
  <c r="V27" i="1"/>
  <c r="N27" i="1"/>
  <c r="L27" i="1"/>
  <c r="J27" i="1"/>
  <c r="R27" i="1"/>
  <c r="T27" i="1"/>
  <c r="P27" i="1"/>
  <c r="X23" i="1"/>
  <c r="N23" i="1"/>
  <c r="T23" i="1"/>
  <c r="L23" i="1"/>
  <c r="R23" i="1"/>
  <c r="J23" i="1"/>
  <c r="V23" i="1"/>
  <c r="P23" i="1"/>
  <c r="X19" i="1"/>
  <c r="V19" i="1"/>
  <c r="N19" i="1"/>
  <c r="L19" i="1"/>
  <c r="P19" i="1"/>
  <c r="R19" i="1"/>
  <c r="J19" i="1"/>
  <c r="T19" i="1"/>
  <c r="R15" i="1"/>
  <c r="X15" i="1"/>
  <c r="N15" i="1"/>
  <c r="T15" i="1"/>
  <c r="L15" i="1"/>
  <c r="V15" i="1"/>
  <c r="P15" i="1"/>
  <c r="J15" i="1"/>
  <c r="R11" i="1"/>
  <c r="X11" i="1"/>
  <c r="V11" i="1"/>
  <c r="N11" i="1"/>
  <c r="L11" i="1"/>
  <c r="J11" i="1"/>
  <c r="T11" i="1"/>
  <c r="P11" i="1"/>
  <c r="R7" i="1"/>
  <c r="X7" i="1"/>
  <c r="N7" i="1"/>
  <c r="T7" i="1"/>
  <c r="L7" i="1"/>
  <c r="V7" i="1"/>
  <c r="J7" i="1"/>
  <c r="P7" i="1"/>
  <c r="R3" i="1"/>
  <c r="X3" i="1"/>
  <c r="V3" i="1"/>
  <c r="N3" i="1"/>
  <c r="L3" i="1"/>
  <c r="J3" i="1"/>
  <c r="T3" i="1"/>
  <c r="P3" i="1"/>
  <c r="V165" i="1"/>
  <c r="T165" i="1"/>
  <c r="R165" i="1"/>
  <c r="P165" i="1"/>
  <c r="N165" i="1"/>
  <c r="L165" i="1"/>
  <c r="J165" i="1"/>
  <c r="X165" i="1"/>
  <c r="V157" i="1"/>
  <c r="T157" i="1"/>
  <c r="R157" i="1"/>
  <c r="P157" i="1"/>
  <c r="N157" i="1"/>
  <c r="J157" i="1"/>
  <c r="L157" i="1"/>
  <c r="X157" i="1"/>
  <c r="V149" i="1"/>
  <c r="T149" i="1"/>
  <c r="R149" i="1"/>
  <c r="P149" i="1"/>
  <c r="N149" i="1"/>
  <c r="L149" i="1"/>
  <c r="J149" i="1"/>
  <c r="X149" i="1"/>
  <c r="V141" i="1"/>
  <c r="T141" i="1"/>
  <c r="R141" i="1"/>
  <c r="P141" i="1"/>
  <c r="N141" i="1"/>
  <c r="J141" i="1"/>
  <c r="X141" i="1"/>
  <c r="L141" i="1"/>
  <c r="V133" i="1"/>
  <c r="T133" i="1"/>
  <c r="R133" i="1"/>
  <c r="P133" i="1"/>
  <c r="N133" i="1"/>
  <c r="L133" i="1"/>
  <c r="J133" i="1"/>
  <c r="X133" i="1"/>
  <c r="V125" i="1"/>
  <c r="T125" i="1"/>
  <c r="R125" i="1"/>
  <c r="P125" i="1"/>
  <c r="N125" i="1"/>
  <c r="J125" i="1"/>
  <c r="L125" i="1"/>
  <c r="X125" i="1"/>
  <c r="V117" i="1"/>
  <c r="T117" i="1"/>
  <c r="R117" i="1"/>
  <c r="P117" i="1"/>
  <c r="N117" i="1"/>
  <c r="L117" i="1"/>
  <c r="J117" i="1"/>
  <c r="X117" i="1"/>
  <c r="V109" i="1"/>
  <c r="T109" i="1"/>
  <c r="R109" i="1"/>
  <c r="P109" i="1"/>
  <c r="N109" i="1"/>
  <c r="J109" i="1"/>
  <c r="L109" i="1"/>
  <c r="X109" i="1"/>
  <c r="V101" i="1"/>
  <c r="T101" i="1"/>
  <c r="R101" i="1"/>
  <c r="P101" i="1"/>
  <c r="N101" i="1"/>
  <c r="L101" i="1"/>
  <c r="J101" i="1"/>
  <c r="X101" i="1"/>
  <c r="V93" i="1"/>
  <c r="T93" i="1"/>
  <c r="R93" i="1"/>
  <c r="P93" i="1"/>
  <c r="N93" i="1"/>
  <c r="J93" i="1"/>
  <c r="X93" i="1"/>
  <c r="L93" i="1"/>
  <c r="V85" i="1"/>
  <c r="T85" i="1"/>
  <c r="R85" i="1"/>
  <c r="P85" i="1"/>
  <c r="N85" i="1"/>
  <c r="J85" i="1"/>
  <c r="X85" i="1"/>
  <c r="L85" i="1"/>
  <c r="V77" i="1"/>
  <c r="T77" i="1"/>
  <c r="R77" i="1"/>
  <c r="P77" i="1"/>
  <c r="N77" i="1"/>
  <c r="J77" i="1"/>
  <c r="L77" i="1"/>
  <c r="X77" i="1"/>
  <c r="V69" i="1"/>
  <c r="T69" i="1"/>
  <c r="R69" i="1"/>
  <c r="P69" i="1"/>
  <c r="N69" i="1"/>
  <c r="J69" i="1"/>
  <c r="X69" i="1"/>
  <c r="L69" i="1"/>
  <c r="V61" i="1"/>
  <c r="T61" i="1"/>
  <c r="R61" i="1"/>
  <c r="P61" i="1"/>
  <c r="N61" i="1"/>
  <c r="J61" i="1"/>
  <c r="L61" i="1"/>
  <c r="X61" i="1"/>
  <c r="V53" i="1"/>
  <c r="T53" i="1"/>
  <c r="R53" i="1"/>
  <c r="P53" i="1"/>
  <c r="N53" i="1"/>
  <c r="J53" i="1"/>
  <c r="X53" i="1"/>
  <c r="L53" i="1"/>
  <c r="V45" i="1"/>
  <c r="T45" i="1"/>
  <c r="R45" i="1"/>
  <c r="P45" i="1"/>
  <c r="N45" i="1"/>
  <c r="J45" i="1"/>
  <c r="L45" i="1"/>
  <c r="X45" i="1"/>
  <c r="V37" i="1"/>
  <c r="T37" i="1"/>
  <c r="R37" i="1"/>
  <c r="P37" i="1"/>
  <c r="N37" i="1"/>
  <c r="J37" i="1"/>
  <c r="X37" i="1"/>
  <c r="L37" i="1"/>
  <c r="V29" i="1"/>
  <c r="T29" i="1"/>
  <c r="R29" i="1"/>
  <c r="P29" i="1"/>
  <c r="N29" i="1"/>
  <c r="L29" i="1"/>
  <c r="J29" i="1"/>
  <c r="X29" i="1"/>
  <c r="V21" i="1"/>
  <c r="T21" i="1"/>
  <c r="R21" i="1"/>
  <c r="P21" i="1"/>
  <c r="N21" i="1"/>
  <c r="J21" i="1"/>
  <c r="X21" i="1"/>
  <c r="L21" i="1"/>
  <c r="V13" i="1"/>
  <c r="T13" i="1"/>
  <c r="R13" i="1"/>
  <c r="P13" i="1"/>
  <c r="N13" i="1"/>
  <c r="J13" i="1"/>
  <c r="X13" i="1"/>
  <c r="L13" i="1"/>
  <c r="V5" i="1"/>
  <c r="T5" i="1"/>
  <c r="P5" i="1"/>
  <c r="N5" i="1"/>
  <c r="J5" i="1"/>
  <c r="L5" i="1"/>
  <c r="X5" i="1"/>
  <c r="R5" i="1"/>
  <c r="T164" i="1"/>
  <c r="P164" i="1"/>
  <c r="V164" i="1"/>
  <c r="N164" i="1"/>
  <c r="X164" i="1"/>
  <c r="R164" i="1"/>
  <c r="J164" i="1"/>
  <c r="L164" i="1"/>
  <c r="T152" i="1"/>
  <c r="X152" i="1"/>
  <c r="P152" i="1"/>
  <c r="N152" i="1"/>
  <c r="R152" i="1"/>
  <c r="L152" i="1"/>
  <c r="V152" i="1"/>
  <c r="J152" i="1"/>
  <c r="T144" i="1"/>
  <c r="X144" i="1"/>
  <c r="P144" i="1"/>
  <c r="N144" i="1"/>
  <c r="L144" i="1"/>
  <c r="V144" i="1"/>
  <c r="R144" i="1"/>
  <c r="J144" i="1"/>
  <c r="T136" i="1"/>
  <c r="X136" i="1"/>
  <c r="P136" i="1"/>
  <c r="N136" i="1"/>
  <c r="L136" i="1"/>
  <c r="V136" i="1"/>
  <c r="J136" i="1"/>
  <c r="R136" i="1"/>
  <c r="T128" i="1"/>
  <c r="X128" i="1"/>
  <c r="P128" i="1"/>
  <c r="N128" i="1"/>
  <c r="L128" i="1"/>
  <c r="J128" i="1"/>
  <c r="V128" i="1"/>
  <c r="R128" i="1"/>
  <c r="T120" i="1"/>
  <c r="X120" i="1"/>
  <c r="P120" i="1"/>
  <c r="N120" i="1"/>
  <c r="R120" i="1"/>
  <c r="L120" i="1"/>
  <c r="V120" i="1"/>
  <c r="J120" i="1"/>
  <c r="T112" i="1"/>
  <c r="X112" i="1"/>
  <c r="P112" i="1"/>
  <c r="N112" i="1"/>
  <c r="L112" i="1"/>
  <c r="V112" i="1"/>
  <c r="R112" i="1"/>
  <c r="J112" i="1"/>
  <c r="T104" i="1"/>
  <c r="X104" i="1"/>
  <c r="P104" i="1"/>
  <c r="N104" i="1"/>
  <c r="L104" i="1"/>
  <c r="V104" i="1"/>
  <c r="R104" i="1"/>
  <c r="J104" i="1"/>
  <c r="T96" i="1"/>
  <c r="X96" i="1"/>
  <c r="P96" i="1"/>
  <c r="N96" i="1"/>
  <c r="L96" i="1"/>
  <c r="V96" i="1"/>
  <c r="R96" i="1"/>
  <c r="J96" i="1"/>
  <c r="T88" i="1"/>
  <c r="X88" i="1"/>
  <c r="P88" i="1"/>
  <c r="N88" i="1"/>
  <c r="L88" i="1"/>
  <c r="R88" i="1"/>
  <c r="V88" i="1"/>
  <c r="J88" i="1"/>
  <c r="T84" i="1"/>
  <c r="P84" i="1"/>
  <c r="V84" i="1"/>
  <c r="N84" i="1"/>
  <c r="X84" i="1"/>
  <c r="R84" i="1"/>
  <c r="J84" i="1"/>
  <c r="L84" i="1"/>
  <c r="T76" i="1"/>
  <c r="P76" i="1"/>
  <c r="V76" i="1"/>
  <c r="N76" i="1"/>
  <c r="J76" i="1"/>
  <c r="X76" i="1"/>
  <c r="L76" i="1"/>
  <c r="R76" i="1"/>
  <c r="T68" i="1"/>
  <c r="P68" i="1"/>
  <c r="V68" i="1"/>
  <c r="N68" i="1"/>
  <c r="X68" i="1"/>
  <c r="L68" i="1"/>
  <c r="R68" i="1"/>
  <c r="J68" i="1"/>
  <c r="T60" i="1"/>
  <c r="P60" i="1"/>
  <c r="V60" i="1"/>
  <c r="N60" i="1"/>
  <c r="X60" i="1"/>
  <c r="J60" i="1"/>
  <c r="L60" i="1"/>
  <c r="R60" i="1"/>
  <c r="T52" i="1"/>
  <c r="P52" i="1"/>
  <c r="V52" i="1"/>
  <c r="N52" i="1"/>
  <c r="X52" i="1"/>
  <c r="L52" i="1"/>
  <c r="R52" i="1"/>
  <c r="J52" i="1"/>
  <c r="T40" i="1"/>
  <c r="X40" i="1"/>
  <c r="P40" i="1"/>
  <c r="N40" i="1"/>
  <c r="L40" i="1"/>
  <c r="V40" i="1"/>
  <c r="R40" i="1"/>
  <c r="J40" i="1"/>
  <c r="T32" i="1"/>
  <c r="X32" i="1"/>
  <c r="P32" i="1"/>
  <c r="N32" i="1"/>
  <c r="L32" i="1"/>
  <c r="J32" i="1"/>
  <c r="V32" i="1"/>
  <c r="R32" i="1"/>
  <c r="T24" i="1"/>
  <c r="X24" i="1"/>
  <c r="P24" i="1"/>
  <c r="N24" i="1"/>
  <c r="L24" i="1"/>
  <c r="J24" i="1"/>
  <c r="R24" i="1"/>
  <c r="V24" i="1"/>
  <c r="T16" i="1"/>
  <c r="X16" i="1"/>
  <c r="P16" i="1"/>
  <c r="N16" i="1"/>
  <c r="L16" i="1"/>
  <c r="J16" i="1"/>
  <c r="V16" i="1"/>
  <c r="R16" i="1"/>
  <c r="T4" i="1"/>
  <c r="P4" i="1"/>
  <c r="V4" i="1"/>
  <c r="N4" i="1"/>
  <c r="X4" i="1"/>
  <c r="R4" i="1"/>
  <c r="J4" i="1"/>
  <c r="L4" i="1"/>
  <c r="X166" i="1"/>
  <c r="V166" i="1"/>
  <c r="T166" i="1"/>
  <c r="R166" i="1"/>
  <c r="P166" i="1"/>
  <c r="N166" i="1"/>
  <c r="L166" i="1"/>
  <c r="J166" i="1"/>
  <c r="X162" i="1"/>
  <c r="V162" i="1"/>
  <c r="R162" i="1"/>
  <c r="P162" i="1"/>
  <c r="N162" i="1"/>
  <c r="J162" i="1"/>
  <c r="T162" i="1"/>
  <c r="L162" i="1"/>
  <c r="X158" i="1"/>
  <c r="V158" i="1"/>
  <c r="T158" i="1"/>
  <c r="R158" i="1"/>
  <c r="L158" i="1"/>
  <c r="N158" i="1"/>
  <c r="J158" i="1"/>
  <c r="P158" i="1"/>
  <c r="X154" i="1"/>
  <c r="V154" i="1"/>
  <c r="R154" i="1"/>
  <c r="T154" i="1"/>
  <c r="P154" i="1"/>
  <c r="L154" i="1"/>
  <c r="J154" i="1"/>
  <c r="N154" i="1"/>
  <c r="X150" i="1"/>
  <c r="V150" i="1"/>
  <c r="T150" i="1"/>
  <c r="R150" i="1"/>
  <c r="P150" i="1"/>
  <c r="N150" i="1"/>
  <c r="L150" i="1"/>
  <c r="J150" i="1"/>
  <c r="X146" i="1"/>
  <c r="V146" i="1"/>
  <c r="R146" i="1"/>
  <c r="P146" i="1"/>
  <c r="T146" i="1"/>
  <c r="L146" i="1"/>
  <c r="N146" i="1"/>
  <c r="J146" i="1"/>
  <c r="X142" i="1"/>
  <c r="V142" i="1"/>
  <c r="T142" i="1"/>
  <c r="R142" i="1"/>
  <c r="N142" i="1"/>
  <c r="J142" i="1"/>
  <c r="P142" i="1"/>
  <c r="L142" i="1"/>
  <c r="X138" i="1"/>
  <c r="V138" i="1"/>
  <c r="R138" i="1"/>
  <c r="T138" i="1"/>
  <c r="P138" i="1"/>
  <c r="L138" i="1"/>
  <c r="J138" i="1"/>
  <c r="N138" i="1"/>
  <c r="X134" i="1"/>
  <c r="V134" i="1"/>
  <c r="T134" i="1"/>
  <c r="R134" i="1"/>
  <c r="P134" i="1"/>
  <c r="N134" i="1"/>
  <c r="L134" i="1"/>
  <c r="J134" i="1"/>
  <c r="X130" i="1"/>
  <c r="V130" i="1"/>
  <c r="R130" i="1"/>
  <c r="P130" i="1"/>
  <c r="N130" i="1"/>
  <c r="J130" i="1"/>
  <c r="T130" i="1"/>
  <c r="L130" i="1"/>
  <c r="X126" i="1"/>
  <c r="V126" i="1"/>
  <c r="T126" i="1"/>
  <c r="R126" i="1"/>
  <c r="L126" i="1"/>
  <c r="N126" i="1"/>
  <c r="J126" i="1"/>
  <c r="P126" i="1"/>
  <c r="X122" i="1"/>
  <c r="V122" i="1"/>
  <c r="R122" i="1"/>
  <c r="T122" i="1"/>
  <c r="P122" i="1"/>
  <c r="L122" i="1"/>
  <c r="J122" i="1"/>
  <c r="N122" i="1"/>
  <c r="X118" i="1"/>
  <c r="V118" i="1"/>
  <c r="T118" i="1"/>
  <c r="R118" i="1"/>
  <c r="P118" i="1"/>
  <c r="N118" i="1"/>
  <c r="L118" i="1"/>
  <c r="J118" i="1"/>
  <c r="X114" i="1"/>
  <c r="V114" i="1"/>
  <c r="R114" i="1"/>
  <c r="P114" i="1"/>
  <c r="T114" i="1"/>
  <c r="L114" i="1"/>
  <c r="N114" i="1"/>
  <c r="J114" i="1"/>
  <c r="X110" i="1"/>
  <c r="V110" i="1"/>
  <c r="T110" i="1"/>
  <c r="R110" i="1"/>
  <c r="N110" i="1"/>
  <c r="J110" i="1"/>
  <c r="P110" i="1"/>
  <c r="L110" i="1"/>
  <c r="X106" i="1"/>
  <c r="V106" i="1"/>
  <c r="R106" i="1"/>
  <c r="T106" i="1"/>
  <c r="P106" i="1"/>
  <c r="L106" i="1"/>
  <c r="J106" i="1"/>
  <c r="N106" i="1"/>
  <c r="X102" i="1"/>
  <c r="V102" i="1"/>
  <c r="T102" i="1"/>
  <c r="R102" i="1"/>
  <c r="P102" i="1"/>
  <c r="N102" i="1"/>
  <c r="L102" i="1"/>
  <c r="J102" i="1"/>
  <c r="X98" i="1"/>
  <c r="V98" i="1"/>
  <c r="R98" i="1"/>
  <c r="P98" i="1"/>
  <c r="N98" i="1"/>
  <c r="J98" i="1"/>
  <c r="T98" i="1"/>
  <c r="L98" i="1"/>
  <c r="X94" i="1"/>
  <c r="V94" i="1"/>
  <c r="T94" i="1"/>
  <c r="L94" i="1"/>
  <c r="R94" i="1"/>
  <c r="N94" i="1"/>
  <c r="J94" i="1"/>
  <c r="P94" i="1"/>
  <c r="X90" i="1"/>
  <c r="V90" i="1"/>
  <c r="L90" i="1"/>
  <c r="R90" i="1"/>
  <c r="T90" i="1"/>
  <c r="P90" i="1"/>
  <c r="J90" i="1"/>
  <c r="N90" i="1"/>
  <c r="X86" i="1"/>
  <c r="V86" i="1"/>
  <c r="T86" i="1"/>
  <c r="L86" i="1"/>
  <c r="R86" i="1"/>
  <c r="P86" i="1"/>
  <c r="N86" i="1"/>
  <c r="J86" i="1"/>
  <c r="X82" i="1"/>
  <c r="V82" i="1"/>
  <c r="L82" i="1"/>
  <c r="R82" i="1"/>
  <c r="P82" i="1"/>
  <c r="T82" i="1"/>
  <c r="N82" i="1"/>
  <c r="J82" i="1"/>
  <c r="X78" i="1"/>
  <c r="V78" i="1"/>
  <c r="T78" i="1"/>
  <c r="L78" i="1"/>
  <c r="R78" i="1"/>
  <c r="N78" i="1"/>
  <c r="J78" i="1"/>
  <c r="P78" i="1"/>
  <c r="X74" i="1"/>
  <c r="V74" i="1"/>
  <c r="L74" i="1"/>
  <c r="R74" i="1"/>
  <c r="T74" i="1"/>
  <c r="P74" i="1"/>
  <c r="J74" i="1"/>
  <c r="N74" i="1"/>
  <c r="X70" i="1"/>
  <c r="V70" i="1"/>
  <c r="T70" i="1"/>
  <c r="L70" i="1"/>
  <c r="R70" i="1"/>
  <c r="P70" i="1"/>
  <c r="N70" i="1"/>
  <c r="J70" i="1"/>
  <c r="X66" i="1"/>
  <c r="V66" i="1"/>
  <c r="L66" i="1"/>
  <c r="R66" i="1"/>
  <c r="P66" i="1"/>
  <c r="N66" i="1"/>
  <c r="J66" i="1"/>
  <c r="T66" i="1"/>
  <c r="X62" i="1"/>
  <c r="V62" i="1"/>
  <c r="T62" i="1"/>
  <c r="L62" i="1"/>
  <c r="R62" i="1"/>
  <c r="N62" i="1"/>
  <c r="J62" i="1"/>
  <c r="P62" i="1"/>
  <c r="X58" i="1"/>
  <c r="V58" i="1"/>
  <c r="L58" i="1"/>
  <c r="R58" i="1"/>
  <c r="T58" i="1"/>
  <c r="P58" i="1"/>
  <c r="J58" i="1"/>
  <c r="N58" i="1"/>
  <c r="X54" i="1"/>
  <c r="V54" i="1"/>
  <c r="T54" i="1"/>
  <c r="L54" i="1"/>
  <c r="R54" i="1"/>
  <c r="P54" i="1"/>
  <c r="N54" i="1"/>
  <c r="J54" i="1"/>
  <c r="X50" i="1"/>
  <c r="V50" i="1"/>
  <c r="L50" i="1"/>
  <c r="R50" i="1"/>
  <c r="P50" i="1"/>
  <c r="N50" i="1"/>
  <c r="J50" i="1"/>
  <c r="T50" i="1"/>
  <c r="X46" i="1"/>
  <c r="V46" i="1"/>
  <c r="T46" i="1"/>
  <c r="L46" i="1"/>
  <c r="R46" i="1"/>
  <c r="N46" i="1"/>
  <c r="J46" i="1"/>
  <c r="P46" i="1"/>
  <c r="X42" i="1"/>
  <c r="V42" i="1"/>
  <c r="L42" i="1"/>
  <c r="R42" i="1"/>
  <c r="T42" i="1"/>
  <c r="P42" i="1"/>
  <c r="J42" i="1"/>
  <c r="N42" i="1"/>
  <c r="X38" i="1"/>
  <c r="V38" i="1"/>
  <c r="T38" i="1"/>
  <c r="L38" i="1"/>
  <c r="R38" i="1"/>
  <c r="P38" i="1"/>
  <c r="N38" i="1"/>
  <c r="J38" i="1"/>
  <c r="X34" i="1"/>
  <c r="V34" i="1"/>
  <c r="L34" i="1"/>
  <c r="R34" i="1"/>
  <c r="J34" i="1"/>
  <c r="P34" i="1"/>
  <c r="T34" i="1"/>
  <c r="N34" i="1"/>
  <c r="X30" i="1"/>
  <c r="V30" i="1"/>
  <c r="T30" i="1"/>
  <c r="L30" i="1"/>
  <c r="R30" i="1"/>
  <c r="J30" i="1"/>
  <c r="N30" i="1"/>
  <c r="P30" i="1"/>
  <c r="X26" i="1"/>
  <c r="V26" i="1"/>
  <c r="L26" i="1"/>
  <c r="R26" i="1"/>
  <c r="J26" i="1"/>
  <c r="T26" i="1"/>
  <c r="P26" i="1"/>
  <c r="N26" i="1"/>
  <c r="X22" i="1"/>
  <c r="V22" i="1"/>
  <c r="T22" i="1"/>
  <c r="L22" i="1"/>
  <c r="R22" i="1"/>
  <c r="J22" i="1"/>
  <c r="P22" i="1"/>
  <c r="N22" i="1"/>
  <c r="X18" i="1"/>
  <c r="V18" i="1"/>
  <c r="L18" i="1"/>
  <c r="R18" i="1"/>
  <c r="J18" i="1"/>
  <c r="P18" i="1"/>
  <c r="N18" i="1"/>
  <c r="T18" i="1"/>
  <c r="X14" i="1"/>
  <c r="V14" i="1"/>
  <c r="T14" i="1"/>
  <c r="L14" i="1"/>
  <c r="J14" i="1"/>
  <c r="R14" i="1"/>
  <c r="N14" i="1"/>
  <c r="P14" i="1"/>
  <c r="X10" i="1"/>
  <c r="V10" i="1"/>
  <c r="L10" i="1"/>
  <c r="J10" i="1"/>
  <c r="T10" i="1"/>
  <c r="P10" i="1"/>
  <c r="R10" i="1"/>
  <c r="N10" i="1"/>
  <c r="X6" i="1"/>
  <c r="V6" i="1"/>
  <c r="T6" i="1"/>
  <c r="R6" i="1"/>
  <c r="L6" i="1"/>
  <c r="J6" i="1"/>
  <c r="P6" i="1"/>
  <c r="N6" i="1"/>
  <c r="X167" i="1"/>
  <c r="N167" i="1"/>
  <c r="T167" i="1"/>
  <c r="L167" i="1"/>
  <c r="R167" i="1"/>
  <c r="V167" i="1"/>
  <c r="P167" i="1"/>
  <c r="J167" i="1"/>
  <c r="F161" i="1"/>
  <c r="H161" i="1"/>
  <c r="F149" i="1"/>
  <c r="H149" i="1"/>
  <c r="F137" i="1"/>
  <c r="H137" i="1"/>
  <c r="F129" i="1"/>
  <c r="H129" i="1"/>
  <c r="F117" i="1"/>
  <c r="H117" i="1"/>
  <c r="F105" i="1"/>
  <c r="H105" i="1"/>
  <c r="F93" i="1"/>
  <c r="H93" i="1"/>
  <c r="F81" i="1"/>
  <c r="H81" i="1"/>
  <c r="F69" i="1"/>
  <c r="H69" i="1"/>
  <c r="F57" i="1"/>
  <c r="H57" i="1"/>
  <c r="F49" i="1"/>
  <c r="H49" i="1"/>
  <c r="F37" i="1"/>
  <c r="H37" i="1"/>
  <c r="F29" i="1"/>
  <c r="H29" i="1"/>
  <c r="F21" i="1"/>
  <c r="H21" i="1"/>
  <c r="F17" i="1"/>
  <c r="H17" i="1"/>
  <c r="F13" i="1"/>
  <c r="H13" i="1"/>
  <c r="F5" i="1"/>
  <c r="H5" i="1"/>
  <c r="F164" i="1"/>
  <c r="H164" i="1"/>
  <c r="F160" i="1"/>
  <c r="H160" i="1"/>
  <c r="F156" i="1"/>
  <c r="H156" i="1"/>
  <c r="F152" i="1"/>
  <c r="H152" i="1"/>
  <c r="F148" i="1"/>
  <c r="H148" i="1"/>
  <c r="F144" i="1"/>
  <c r="H144" i="1"/>
  <c r="F140" i="1"/>
  <c r="H140" i="1"/>
  <c r="F136" i="1"/>
  <c r="H136" i="1"/>
  <c r="F132" i="1"/>
  <c r="H132" i="1"/>
  <c r="F128" i="1"/>
  <c r="H128" i="1"/>
  <c r="F124" i="1"/>
  <c r="H124" i="1"/>
  <c r="F120" i="1"/>
  <c r="H120" i="1"/>
  <c r="F116" i="1"/>
  <c r="H116" i="1"/>
  <c r="F112" i="1"/>
  <c r="H112" i="1"/>
  <c r="F108" i="1"/>
  <c r="H108" i="1"/>
  <c r="F104" i="1"/>
  <c r="H104" i="1"/>
  <c r="F100" i="1"/>
  <c r="H100" i="1"/>
  <c r="F96" i="1"/>
  <c r="H96" i="1"/>
  <c r="F92" i="1"/>
  <c r="H92" i="1"/>
  <c r="F88" i="1"/>
  <c r="H88" i="1"/>
  <c r="F84" i="1"/>
  <c r="H84" i="1"/>
  <c r="F80" i="1"/>
  <c r="H80" i="1"/>
  <c r="F76" i="1"/>
  <c r="H76" i="1"/>
  <c r="F72" i="1"/>
  <c r="H72" i="1"/>
  <c r="F68" i="1"/>
  <c r="H68" i="1"/>
  <c r="F64" i="1"/>
  <c r="H64" i="1"/>
  <c r="F60" i="1"/>
  <c r="H60" i="1"/>
  <c r="F56" i="1"/>
  <c r="H56" i="1"/>
  <c r="F52" i="1"/>
  <c r="H52" i="1"/>
  <c r="F48" i="1"/>
  <c r="H48" i="1"/>
  <c r="F44" i="1"/>
  <c r="H44" i="1"/>
  <c r="F40" i="1"/>
  <c r="H40" i="1"/>
  <c r="F36" i="1"/>
  <c r="H36" i="1"/>
  <c r="F32" i="1"/>
  <c r="H32" i="1"/>
  <c r="F28" i="1"/>
  <c r="H28" i="1"/>
  <c r="F24" i="1"/>
  <c r="H24" i="1"/>
  <c r="F20" i="1"/>
  <c r="H20" i="1"/>
  <c r="F16" i="1"/>
  <c r="H16" i="1"/>
  <c r="F12" i="1"/>
  <c r="H12" i="1"/>
  <c r="F8" i="1"/>
  <c r="H8" i="1"/>
  <c r="F4" i="1"/>
  <c r="H4" i="1"/>
  <c r="F165" i="1"/>
  <c r="H165" i="1"/>
  <c r="F153" i="1"/>
  <c r="H153" i="1"/>
  <c r="F145" i="1"/>
  <c r="H145" i="1"/>
  <c r="F133" i="1"/>
  <c r="H133" i="1"/>
  <c r="F121" i="1"/>
  <c r="H121" i="1"/>
  <c r="F109" i="1"/>
  <c r="H109" i="1"/>
  <c r="F97" i="1"/>
  <c r="H97" i="1"/>
  <c r="F85" i="1"/>
  <c r="H85" i="1"/>
  <c r="F73" i="1"/>
  <c r="H73" i="1"/>
  <c r="F61" i="1"/>
  <c r="H61" i="1"/>
  <c r="F41" i="1"/>
  <c r="H41" i="1"/>
  <c r="F163" i="1"/>
  <c r="H163" i="1"/>
  <c r="F159" i="1"/>
  <c r="H159" i="1"/>
  <c r="F155" i="1"/>
  <c r="H155" i="1"/>
  <c r="F151" i="1"/>
  <c r="H151" i="1"/>
  <c r="F147" i="1"/>
  <c r="H147" i="1"/>
  <c r="F143" i="1"/>
  <c r="H143" i="1"/>
  <c r="F139" i="1"/>
  <c r="H139" i="1"/>
  <c r="F135" i="1"/>
  <c r="H135" i="1"/>
  <c r="F131" i="1"/>
  <c r="H131" i="1"/>
  <c r="F127" i="1"/>
  <c r="H127" i="1"/>
  <c r="F123" i="1"/>
  <c r="H123" i="1"/>
  <c r="F119" i="1"/>
  <c r="H119" i="1"/>
  <c r="F115" i="1"/>
  <c r="H115" i="1"/>
  <c r="F111" i="1"/>
  <c r="H111" i="1"/>
  <c r="F107" i="1"/>
  <c r="H107" i="1"/>
  <c r="F103" i="1"/>
  <c r="H103" i="1"/>
  <c r="F99" i="1"/>
  <c r="H99" i="1"/>
  <c r="F95" i="1"/>
  <c r="H95" i="1"/>
  <c r="F91" i="1"/>
  <c r="H91" i="1"/>
  <c r="F87" i="1"/>
  <c r="H87" i="1"/>
  <c r="F83" i="1"/>
  <c r="H83" i="1"/>
  <c r="F79" i="1"/>
  <c r="H79" i="1"/>
  <c r="F75" i="1"/>
  <c r="H75" i="1"/>
  <c r="F71" i="1"/>
  <c r="H71" i="1"/>
  <c r="F67" i="1"/>
  <c r="H67" i="1"/>
  <c r="F63" i="1"/>
  <c r="H63" i="1"/>
  <c r="F59" i="1"/>
  <c r="H59" i="1"/>
  <c r="F55" i="1"/>
  <c r="H55" i="1"/>
  <c r="F51" i="1"/>
  <c r="H51" i="1"/>
  <c r="F47" i="1"/>
  <c r="H47" i="1"/>
  <c r="F43" i="1"/>
  <c r="H43" i="1"/>
  <c r="F39" i="1"/>
  <c r="H39" i="1"/>
  <c r="F35" i="1"/>
  <c r="H35" i="1"/>
  <c r="F31" i="1"/>
  <c r="H31" i="1"/>
  <c r="F27" i="1"/>
  <c r="H27" i="1"/>
  <c r="F23" i="1"/>
  <c r="H23" i="1"/>
  <c r="F19" i="1"/>
  <c r="H19" i="1"/>
  <c r="F15" i="1"/>
  <c r="H15" i="1"/>
  <c r="F11" i="1"/>
  <c r="H11" i="1"/>
  <c r="F7" i="1"/>
  <c r="H7" i="1"/>
  <c r="F3" i="1"/>
  <c r="H3" i="1"/>
  <c r="F157" i="1"/>
  <c r="H157" i="1"/>
  <c r="F141" i="1"/>
  <c r="H141" i="1"/>
  <c r="F125" i="1"/>
  <c r="H125" i="1"/>
  <c r="F113" i="1"/>
  <c r="H113" i="1"/>
  <c r="F101" i="1"/>
  <c r="H101" i="1"/>
  <c r="F89" i="1"/>
  <c r="H89" i="1"/>
  <c r="F77" i="1"/>
  <c r="H77" i="1"/>
  <c r="F65" i="1"/>
  <c r="H65" i="1"/>
  <c r="F53" i="1"/>
  <c r="H53" i="1"/>
  <c r="F45" i="1"/>
  <c r="H45" i="1"/>
  <c r="F33" i="1"/>
  <c r="H33" i="1"/>
  <c r="F25" i="1"/>
  <c r="H25" i="1"/>
  <c r="F9" i="1"/>
  <c r="H9" i="1"/>
  <c r="F166" i="1"/>
  <c r="H166" i="1"/>
  <c r="F162" i="1"/>
  <c r="H162" i="1"/>
  <c r="F158" i="1"/>
  <c r="H158" i="1"/>
  <c r="F154" i="1"/>
  <c r="H154" i="1"/>
  <c r="F150" i="1"/>
  <c r="H150" i="1"/>
  <c r="F146" i="1"/>
  <c r="H146" i="1"/>
  <c r="F142" i="1"/>
  <c r="H142" i="1"/>
  <c r="F138" i="1"/>
  <c r="H138" i="1"/>
  <c r="F134" i="1"/>
  <c r="H134" i="1"/>
  <c r="F130" i="1"/>
  <c r="H130" i="1"/>
  <c r="F126" i="1"/>
  <c r="H126" i="1"/>
  <c r="F122" i="1"/>
  <c r="H122" i="1"/>
  <c r="F118" i="1"/>
  <c r="H118" i="1"/>
  <c r="F114" i="1"/>
  <c r="H114" i="1"/>
  <c r="F110" i="1"/>
  <c r="H110" i="1"/>
  <c r="F106" i="1"/>
  <c r="H106" i="1"/>
  <c r="F102" i="1"/>
  <c r="H102" i="1"/>
  <c r="F98" i="1"/>
  <c r="H98" i="1"/>
  <c r="F94" i="1"/>
  <c r="H94" i="1"/>
  <c r="F90" i="1"/>
  <c r="H90" i="1"/>
  <c r="F86" i="1"/>
  <c r="H86" i="1"/>
  <c r="F82" i="1"/>
  <c r="H82" i="1"/>
  <c r="F78" i="1"/>
  <c r="H78" i="1"/>
  <c r="F74" i="1"/>
  <c r="H74" i="1"/>
  <c r="F70" i="1"/>
  <c r="H70" i="1"/>
  <c r="F66" i="1"/>
  <c r="H66" i="1"/>
  <c r="F62" i="1"/>
  <c r="H62" i="1"/>
  <c r="F58" i="1"/>
  <c r="H58" i="1"/>
  <c r="F54" i="1"/>
  <c r="H54" i="1"/>
  <c r="F50" i="1"/>
  <c r="H50" i="1"/>
  <c r="F46" i="1"/>
  <c r="H46" i="1"/>
  <c r="F42" i="1"/>
  <c r="H42" i="1"/>
  <c r="F38" i="1"/>
  <c r="H38" i="1"/>
  <c r="F34" i="1"/>
  <c r="H34" i="1"/>
  <c r="F30" i="1"/>
  <c r="H30" i="1"/>
  <c r="F26" i="1"/>
  <c r="H26" i="1"/>
  <c r="F22" i="1"/>
  <c r="H22" i="1"/>
  <c r="F18" i="1"/>
  <c r="H18" i="1"/>
  <c r="F14" i="1"/>
  <c r="H14" i="1"/>
  <c r="F10" i="1"/>
  <c r="H10" i="1"/>
  <c r="F6" i="1"/>
  <c r="H6" i="1"/>
  <c r="F167" i="1"/>
  <c r="H167" i="1"/>
  <c r="D168" i="1"/>
  <c r="T2" i="1" l="1"/>
  <c r="E168" i="1"/>
  <c r="E170" i="1" s="1"/>
  <c r="F2" i="1"/>
  <c r="L2" i="1"/>
  <c r="L168" i="1" s="1"/>
  <c r="L170" i="1" s="1"/>
  <c r="P2" i="1"/>
  <c r="X2" i="1"/>
  <c r="X168" i="1" s="1"/>
  <c r="X170" i="1" s="1"/>
  <c r="J2" i="1"/>
  <c r="J168" i="1" s="1"/>
  <c r="AE5" i="1" s="1"/>
  <c r="N2" i="1"/>
  <c r="N168" i="1" s="1"/>
  <c r="N170" i="1" s="1"/>
  <c r="R2" i="1"/>
  <c r="V2" i="1"/>
  <c r="V168" i="1" s="1"/>
  <c r="V170" i="1" s="1"/>
  <c r="G2" i="1"/>
  <c r="G168" i="1" s="1"/>
  <c r="G170" i="1" s="1"/>
  <c r="Y2" i="1"/>
  <c r="Y168" i="1" s="1"/>
  <c r="Y170" i="1" s="1"/>
  <c r="W2" i="1"/>
  <c r="W168" i="1" s="1"/>
  <c r="W170" i="1" s="1"/>
  <c r="U2" i="1"/>
  <c r="U168" i="1" s="1"/>
  <c r="U170" i="1" s="1"/>
  <c r="S2" i="1"/>
  <c r="S168" i="1" s="1"/>
  <c r="S170" i="1" s="1"/>
  <c r="Q2" i="1"/>
  <c r="Q168" i="1" s="1"/>
  <c r="Q170" i="1" s="1"/>
  <c r="O2" i="1"/>
  <c r="O168" i="1" s="1"/>
  <c r="AG7" i="1" s="1"/>
  <c r="K2" i="1"/>
  <c r="K168" i="1" s="1"/>
  <c r="K170" i="1" s="1"/>
  <c r="M2" i="1"/>
  <c r="M168" i="1" s="1"/>
  <c r="M170" i="1" s="1"/>
  <c r="I2" i="1"/>
  <c r="I168" i="1" s="1"/>
  <c r="I170" i="1" s="1"/>
  <c r="AF2" i="1"/>
  <c r="R168" i="1"/>
  <c r="R170" i="1" s="1"/>
  <c r="H168" i="1"/>
  <c r="H170" i="1" s="1"/>
  <c r="T168" i="1"/>
  <c r="T170" i="1" s="1"/>
  <c r="P168" i="1"/>
  <c r="P170" i="1" s="1"/>
  <c r="F168" i="1"/>
  <c r="F170" i="1" s="1"/>
  <c r="AG12" i="1" l="1"/>
  <c r="O170" i="1"/>
  <c r="AA33" i="1" s="1"/>
  <c r="AG8" i="1"/>
  <c r="AG5" i="1"/>
  <c r="AA17" i="1"/>
  <c r="AA122" i="1"/>
  <c r="AA19" i="1"/>
  <c r="AA27" i="1"/>
  <c r="AA63" i="1"/>
  <c r="AA67" i="1"/>
  <c r="AA83" i="1"/>
  <c r="AA107" i="1"/>
  <c r="AA111" i="1"/>
  <c r="AA127" i="1"/>
  <c r="AA131" i="1"/>
  <c r="AA139" i="1"/>
  <c r="AA147" i="1"/>
  <c r="AA151" i="1"/>
  <c r="AA155" i="1"/>
  <c r="AA163" i="1"/>
  <c r="AA167" i="1"/>
  <c r="AA21" i="1"/>
  <c r="AA29" i="1"/>
  <c r="AA41" i="1"/>
  <c r="AA49" i="1"/>
  <c r="AA61" i="1"/>
  <c r="AA69" i="1"/>
  <c r="AA77" i="1"/>
  <c r="AA89" i="1"/>
  <c r="AA97" i="1"/>
  <c r="AA105" i="1"/>
  <c r="AA113" i="1"/>
  <c r="AA125" i="1"/>
  <c r="AA133" i="1"/>
  <c r="AA141" i="1"/>
  <c r="AA149" i="1"/>
  <c r="AA161" i="1"/>
  <c r="AA6" i="1"/>
  <c r="AA14" i="1"/>
  <c r="AA22" i="1"/>
  <c r="AA30" i="1"/>
  <c r="AA38" i="1"/>
  <c r="AA46" i="1"/>
  <c r="AA54" i="1"/>
  <c r="AA66" i="1"/>
  <c r="AA74" i="1"/>
  <c r="AA90" i="1"/>
  <c r="AA102" i="1"/>
  <c r="AA114" i="1"/>
  <c r="AA126" i="1"/>
  <c r="AA138" i="1"/>
  <c r="AA150" i="1"/>
  <c r="AA166" i="1"/>
  <c r="AA4" i="1"/>
  <c r="AA8" i="1"/>
  <c r="AA12" i="1"/>
  <c r="AA16" i="1"/>
  <c r="AA20" i="1"/>
  <c r="AA24" i="1"/>
  <c r="AA28" i="1"/>
  <c r="AA32" i="1"/>
  <c r="AA36" i="1"/>
  <c r="AA40" i="1"/>
  <c r="AA44" i="1"/>
  <c r="AA48" i="1"/>
  <c r="AA52" i="1"/>
  <c r="AA56" i="1"/>
  <c r="AA60" i="1"/>
  <c r="AA64" i="1"/>
  <c r="AA68" i="1"/>
  <c r="AA72" i="1"/>
  <c r="AA76" i="1"/>
  <c r="AA80" i="1"/>
  <c r="AA84" i="1"/>
  <c r="AA88" i="1"/>
  <c r="AA92" i="1"/>
  <c r="AA96" i="1"/>
  <c r="AA100" i="1"/>
  <c r="AA104" i="1"/>
  <c r="AA108" i="1"/>
  <c r="AA112" i="1"/>
  <c r="AA116" i="1"/>
  <c r="AA120" i="1"/>
  <c r="AA124" i="1"/>
  <c r="AA128" i="1"/>
  <c r="AA132" i="1"/>
  <c r="AA136" i="1"/>
  <c r="AA140" i="1"/>
  <c r="AA144" i="1"/>
  <c r="AA148" i="1"/>
  <c r="AA152" i="1"/>
  <c r="AA156" i="1"/>
  <c r="AA160" i="1"/>
  <c r="AA164" i="1"/>
  <c r="AA2" i="1"/>
  <c r="AA5" i="1"/>
  <c r="AA25" i="1"/>
  <c r="AA37" i="1"/>
  <c r="AA45" i="1"/>
  <c r="AA53" i="1"/>
  <c r="AA65" i="1"/>
  <c r="AA73" i="1"/>
  <c r="AA81" i="1"/>
  <c r="AA93" i="1"/>
  <c r="AA101" i="1"/>
  <c r="AA109" i="1"/>
  <c r="AA121" i="1"/>
  <c r="AA129" i="1"/>
  <c r="AA137" i="1"/>
  <c r="AA145" i="1"/>
  <c r="AA153" i="1"/>
  <c r="AA165" i="1"/>
  <c r="AA10" i="1"/>
  <c r="AA18" i="1"/>
  <c r="AA26" i="1"/>
  <c r="AA34" i="1"/>
  <c r="AA42" i="1"/>
  <c r="AA50" i="1"/>
  <c r="AA58" i="1"/>
  <c r="AA70" i="1"/>
  <c r="AA82" i="1"/>
  <c r="AA94" i="1"/>
  <c r="AA106" i="1"/>
  <c r="AA118" i="1"/>
  <c r="AA134" i="1"/>
  <c r="AA146" i="1"/>
  <c r="AA158" i="1"/>
  <c r="AG3" i="1"/>
  <c r="AG9" i="1"/>
  <c r="AG6" i="1"/>
  <c r="AG11" i="1"/>
  <c r="AG10" i="1"/>
  <c r="AE4" i="1"/>
  <c r="AE3" i="1"/>
  <c r="AG4" i="1"/>
  <c r="J170" i="1"/>
  <c r="Z4" i="1" s="1"/>
  <c r="AE11" i="1"/>
  <c r="AE9" i="1"/>
  <c r="AE7" i="1"/>
  <c r="AE10" i="1"/>
  <c r="AE12" i="1"/>
  <c r="AE8" i="1"/>
  <c r="AE6" i="1"/>
  <c r="Z7" i="1"/>
  <c r="Z36" i="1"/>
  <c r="AA43" i="1" l="1"/>
  <c r="AA110" i="1"/>
  <c r="AA13" i="1"/>
  <c r="AA91" i="1"/>
  <c r="AA47" i="1"/>
  <c r="AA3" i="1"/>
  <c r="AA62" i="1"/>
  <c r="Z54" i="1"/>
  <c r="AB54" i="1" s="1"/>
  <c r="Z136" i="1"/>
  <c r="AA162" i="1"/>
  <c r="AA117" i="1"/>
  <c r="Z157" i="1"/>
  <c r="Z125" i="1"/>
  <c r="Z131" i="1"/>
  <c r="Z151" i="1"/>
  <c r="AB151" i="1" s="1"/>
  <c r="AA159" i="1"/>
  <c r="AA143" i="1"/>
  <c r="AA123" i="1"/>
  <c r="AA99" i="1"/>
  <c r="AA79" i="1"/>
  <c r="AA59" i="1"/>
  <c r="AA35" i="1"/>
  <c r="AA15" i="1"/>
  <c r="AA154" i="1"/>
  <c r="AA86" i="1"/>
  <c r="AA85" i="1"/>
  <c r="AA9" i="1"/>
  <c r="Z165" i="1"/>
  <c r="AB165" i="1" s="1"/>
  <c r="Z139" i="1"/>
  <c r="Z66" i="1"/>
  <c r="AA115" i="1"/>
  <c r="AA95" i="1"/>
  <c r="AA75" i="1"/>
  <c r="AA51" i="1"/>
  <c r="AA31" i="1"/>
  <c r="AA11" i="1"/>
  <c r="AA130" i="1"/>
  <c r="AA78" i="1"/>
  <c r="AA57" i="1"/>
  <c r="Z84" i="1"/>
  <c r="Z90" i="1"/>
  <c r="Z30" i="1"/>
  <c r="AB30" i="1" s="1"/>
  <c r="Z96" i="1"/>
  <c r="AB96" i="1" s="1"/>
  <c r="Z11" i="1"/>
  <c r="Z62" i="1"/>
  <c r="Z108" i="1"/>
  <c r="Z23" i="1"/>
  <c r="Z77" i="1"/>
  <c r="AB77" i="1" s="1"/>
  <c r="Z2" i="1"/>
  <c r="Z161" i="1"/>
  <c r="AB161" i="1" s="1"/>
  <c r="Z58" i="1"/>
  <c r="Z79" i="1"/>
  <c r="Z167" i="1"/>
  <c r="Z158" i="1"/>
  <c r="AB158" i="1" s="1"/>
  <c r="Z75" i="1"/>
  <c r="AB75" i="1" s="1"/>
  <c r="Z10" i="1"/>
  <c r="AB10" i="1" s="1"/>
  <c r="Z24" i="1"/>
  <c r="Z87" i="1"/>
  <c r="Z145" i="1"/>
  <c r="AB145" i="1" s="1"/>
  <c r="Z33" i="1"/>
  <c r="AB33" i="1" s="1"/>
  <c r="Z63" i="1"/>
  <c r="Z148" i="1"/>
  <c r="AB148" i="1" s="1"/>
  <c r="Z52" i="1"/>
  <c r="AB52" i="1" s="1"/>
  <c r="Z78" i="1"/>
  <c r="Z118" i="1"/>
  <c r="Z32" i="1"/>
  <c r="AB32" i="1" s="1"/>
  <c r="Z99" i="1"/>
  <c r="Z130" i="1"/>
  <c r="AB130" i="1" s="1"/>
  <c r="Z44" i="1"/>
  <c r="Z101" i="1"/>
  <c r="AB101" i="1" s="1"/>
  <c r="AA135" i="1"/>
  <c r="AA119" i="1"/>
  <c r="AA103" i="1"/>
  <c r="AA87" i="1"/>
  <c r="AB87" i="1" s="1"/>
  <c r="AA71" i="1"/>
  <c r="AA55" i="1"/>
  <c r="AA39" i="1"/>
  <c r="AA23" i="1"/>
  <c r="AA7" i="1"/>
  <c r="AB7" i="1" s="1"/>
  <c r="AA142" i="1"/>
  <c r="AA98" i="1"/>
  <c r="AA157" i="1"/>
  <c r="Z111" i="1"/>
  <c r="AB111" i="1" s="1"/>
  <c r="Z142" i="1"/>
  <c r="AB142" i="1" s="1"/>
  <c r="Z46" i="1"/>
  <c r="Z144" i="1"/>
  <c r="AB144" i="1" s="1"/>
  <c r="Z102" i="1"/>
  <c r="Z59" i="1"/>
  <c r="AB59" i="1" s="1"/>
  <c r="Z16" i="1"/>
  <c r="Z147" i="1"/>
  <c r="AB147" i="1" s="1"/>
  <c r="Z72" i="1"/>
  <c r="AB72" i="1" s="1"/>
  <c r="Z163" i="1"/>
  <c r="Z124" i="1"/>
  <c r="Z82" i="1"/>
  <c r="AB82" i="1" s="1"/>
  <c r="Z39" i="1"/>
  <c r="Z141" i="1"/>
  <c r="Z97" i="1"/>
  <c r="Z13" i="1"/>
  <c r="Z74" i="1"/>
  <c r="AB74" i="1" s="1"/>
  <c r="Z20" i="1"/>
  <c r="AB20" i="1" s="1"/>
  <c r="Z94" i="1"/>
  <c r="Z162" i="1"/>
  <c r="AB162" i="1" s="1"/>
  <c r="Z123" i="1"/>
  <c r="AB123" i="1" s="1"/>
  <c r="Z80" i="1"/>
  <c r="AB80" i="1" s="1"/>
  <c r="Z38" i="1"/>
  <c r="Z15" i="1"/>
  <c r="Z110" i="1"/>
  <c r="Z35" i="1"/>
  <c r="AB35" i="1" s="1"/>
  <c r="Z146" i="1"/>
  <c r="Z103" i="1"/>
  <c r="Z60" i="1"/>
  <c r="AB60" i="1" s="1"/>
  <c r="Z18" i="1"/>
  <c r="AB18" i="1" s="1"/>
  <c r="Z117" i="1"/>
  <c r="Z65" i="1"/>
  <c r="AB65" i="1" s="1"/>
  <c r="Z45" i="1"/>
  <c r="Z127" i="1"/>
  <c r="Z143" i="1"/>
  <c r="AB143" i="1" s="1"/>
  <c r="Z95" i="1"/>
  <c r="Z42" i="1"/>
  <c r="Z138" i="1"/>
  <c r="AB138" i="1" s="1"/>
  <c r="Z153" i="1"/>
  <c r="AB153" i="1" s="1"/>
  <c r="Z68" i="1"/>
  <c r="AB68" i="1" s="1"/>
  <c r="Z160" i="1"/>
  <c r="AB160" i="1" s="1"/>
  <c r="Z120" i="1"/>
  <c r="AB120" i="1" s="1"/>
  <c r="Z67" i="1"/>
  <c r="AB67" i="1" s="1"/>
  <c r="Z8" i="1"/>
  <c r="AB8" i="1" s="1"/>
  <c r="Z154" i="1"/>
  <c r="Z134" i="1"/>
  <c r="AB134" i="1" s="1"/>
  <c r="Z112" i="1"/>
  <c r="AB112" i="1" s="1"/>
  <c r="Z91" i="1"/>
  <c r="Z70" i="1"/>
  <c r="AB70" i="1" s="1"/>
  <c r="Z48" i="1"/>
  <c r="AB48" i="1" s="1"/>
  <c r="Z27" i="1"/>
  <c r="AB27" i="1" s="1"/>
  <c r="Z5" i="1"/>
  <c r="AB5" i="1" s="1"/>
  <c r="Z164" i="1"/>
  <c r="Z126" i="1"/>
  <c r="Z88" i="1"/>
  <c r="AB88" i="1" s="1"/>
  <c r="Z51" i="1"/>
  <c r="AB51" i="1" s="1"/>
  <c r="Z19" i="1"/>
  <c r="AB19" i="1" s="1"/>
  <c r="Z159" i="1"/>
  <c r="AB159" i="1" s="1"/>
  <c r="Z140" i="1"/>
  <c r="AB140" i="1" s="1"/>
  <c r="Z119" i="1"/>
  <c r="Z98" i="1"/>
  <c r="Z76" i="1"/>
  <c r="AB76" i="1" s="1"/>
  <c r="Z55" i="1"/>
  <c r="Z34" i="1"/>
  <c r="AB34" i="1" s="1"/>
  <c r="Z12" i="1"/>
  <c r="AB12" i="1" s="1"/>
  <c r="Z133" i="1"/>
  <c r="AB133" i="1" s="1"/>
  <c r="Z113" i="1"/>
  <c r="AB113" i="1" s="1"/>
  <c r="Z93" i="1"/>
  <c r="AB93" i="1" s="1"/>
  <c r="Z61" i="1"/>
  <c r="Z29" i="1"/>
  <c r="Z3" i="1"/>
  <c r="AB3" i="1" s="1"/>
  <c r="Z106" i="1"/>
  <c r="AB106" i="1" s="1"/>
  <c r="Z100" i="1"/>
  <c r="Z31" i="1"/>
  <c r="Z122" i="1"/>
  <c r="AB122" i="1" s="1"/>
  <c r="Z116" i="1"/>
  <c r="AB116" i="1" s="1"/>
  <c r="Z132" i="1"/>
  <c r="Z47" i="1"/>
  <c r="AB47" i="1" s="1"/>
  <c r="Z152" i="1"/>
  <c r="AB152" i="1" s="1"/>
  <c r="Z104" i="1"/>
  <c r="AB104" i="1" s="1"/>
  <c r="Z56" i="1"/>
  <c r="Z166" i="1"/>
  <c r="AB166" i="1" s="1"/>
  <c r="Z150" i="1"/>
  <c r="AB150" i="1" s="1"/>
  <c r="Z128" i="1"/>
  <c r="AB128" i="1" s="1"/>
  <c r="Z107" i="1"/>
  <c r="Z86" i="1"/>
  <c r="AB86" i="1" s="1"/>
  <c r="Z64" i="1"/>
  <c r="Z43" i="1"/>
  <c r="AB43" i="1" s="1"/>
  <c r="Z22" i="1"/>
  <c r="AB22" i="1" s="1"/>
  <c r="Z26" i="1"/>
  <c r="AB26" i="1" s="1"/>
  <c r="Z156" i="1"/>
  <c r="AB156" i="1" s="1"/>
  <c r="Z115" i="1"/>
  <c r="Z83" i="1"/>
  <c r="Z40" i="1"/>
  <c r="AB40" i="1" s="1"/>
  <c r="Z14" i="1"/>
  <c r="AB14" i="1" s="1"/>
  <c r="Z155" i="1"/>
  <c r="Z135" i="1"/>
  <c r="Z114" i="1"/>
  <c r="Z92" i="1"/>
  <c r="AB92" i="1" s="1"/>
  <c r="Z71" i="1"/>
  <c r="Z50" i="1"/>
  <c r="Z28" i="1"/>
  <c r="AB28" i="1" s="1"/>
  <c r="Z149" i="1"/>
  <c r="AB149" i="1" s="1"/>
  <c r="Z129" i="1"/>
  <c r="Z109" i="1"/>
  <c r="Z81" i="1"/>
  <c r="AB81" i="1" s="1"/>
  <c r="Z49" i="1"/>
  <c r="AB49" i="1" s="1"/>
  <c r="Z17" i="1"/>
  <c r="AB17" i="1" s="1"/>
  <c r="Z6" i="1"/>
  <c r="Z137" i="1"/>
  <c r="Z121" i="1"/>
  <c r="Z105" i="1"/>
  <c r="Z89" i="1"/>
  <c r="Z73" i="1"/>
  <c r="Z57" i="1"/>
  <c r="Z41" i="1"/>
  <c r="Z25" i="1"/>
  <c r="Z9" i="1"/>
  <c r="Z85" i="1"/>
  <c r="AB85" i="1" s="1"/>
  <c r="Z69" i="1"/>
  <c r="Z53" i="1"/>
  <c r="Z37" i="1"/>
  <c r="Z21" i="1"/>
  <c r="AB21" i="1" s="1"/>
  <c r="AB103" i="1"/>
  <c r="AB39" i="1"/>
  <c r="AB94" i="1"/>
  <c r="AB36" i="1"/>
  <c r="AB99" i="1"/>
  <c r="AB146" i="1"/>
  <c r="AB124" i="1"/>
  <c r="AB38" i="1"/>
  <c r="AB63" i="1"/>
  <c r="AB58" i="1"/>
  <c r="AB79" i="1"/>
  <c r="AB46" i="1"/>
  <c r="AB102" i="1"/>
  <c r="AB16" i="1"/>
  <c r="AB110" i="1"/>
  <c r="AB2" i="1"/>
  <c r="AB108" i="1"/>
  <c r="AB66" i="1"/>
  <c r="AB44" i="1"/>
  <c r="AB4" i="1"/>
  <c r="AB84" i="1"/>
  <c r="AB90" i="1"/>
  <c r="AB167" i="1"/>
  <c r="AB131" i="1"/>
  <c r="AB78" i="1"/>
  <c r="AB139" i="1"/>
  <c r="AB118" i="1"/>
  <c r="AB11" i="1"/>
  <c r="AB136" i="1"/>
  <c r="AB24" i="1"/>
  <c r="AB163" i="1"/>
  <c r="AB97" i="1"/>
  <c r="AB127" i="1"/>
  <c r="AB42" i="1"/>
  <c r="AB154" i="1"/>
  <c r="AB164" i="1"/>
  <c r="AB126" i="1"/>
  <c r="AB98" i="1"/>
  <c r="AB141" i="1"/>
  <c r="AB125" i="1"/>
  <c r="AB45" i="1"/>
  <c r="AB29" i="1"/>
  <c r="AB13" i="1"/>
  <c r="AB64" i="1"/>
  <c r="AB83" i="1"/>
  <c r="AB114" i="1"/>
  <c r="AB121" i="1"/>
  <c r="AB31" i="1" l="1"/>
  <c r="AB117" i="1"/>
  <c r="AB62" i="1"/>
  <c r="AB119" i="1"/>
  <c r="AB91" i="1"/>
  <c r="AB95" i="1"/>
  <c r="AB157" i="1"/>
  <c r="AB55" i="1"/>
  <c r="AB15" i="1"/>
  <c r="AB23" i="1"/>
  <c r="AB71" i="1"/>
  <c r="AB115" i="1"/>
  <c r="AB57" i="1"/>
  <c r="AB9" i="1"/>
  <c r="AB89" i="1"/>
  <c r="AB50" i="1"/>
  <c r="AB135" i="1"/>
  <c r="AB109" i="1"/>
  <c r="AB100" i="1"/>
  <c r="AB132" i="1"/>
  <c r="AB56" i="1"/>
  <c r="AB61" i="1"/>
  <c r="AB25" i="1"/>
  <c r="AB6" i="1"/>
  <c r="AB107" i="1"/>
  <c r="AB53" i="1"/>
  <c r="AB137" i="1"/>
  <c r="AB37" i="1"/>
  <c r="AB129" i="1"/>
  <c r="AB73" i="1"/>
  <c r="AB155" i="1"/>
  <c r="AB69" i="1"/>
  <c r="AB41" i="1"/>
  <c r="AB105" i="1"/>
</calcChain>
</file>

<file path=xl/sharedStrings.xml><?xml version="1.0" encoding="utf-8"?>
<sst xmlns="http://schemas.openxmlformats.org/spreadsheetml/2006/main" count="77" uniqueCount="57">
  <si>
    <t>#</t>
  </si>
  <si>
    <t>tiempo (t)</t>
  </si>
  <si>
    <t>f(t)</t>
  </si>
  <si>
    <t>∆t</t>
  </si>
  <si>
    <t>f(t)*∆t</t>
  </si>
  <si>
    <t>Coeficientes</t>
  </si>
  <si>
    <t>periodo (T)</t>
  </si>
  <si>
    <t>Co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</si>
  <si>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</si>
  <si>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</si>
  <si>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</si>
  <si>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</si>
  <si>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</si>
  <si>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</si>
  <si>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</si>
  <si>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</si>
  <si>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</si>
  <si>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</si>
  <si>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</si>
  <si>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</si>
  <si>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</si>
  <si>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</si>
  <si>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</si>
  <si>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</si>
  <si>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</si>
  <si>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</si>
  <si>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</si>
  <si>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</si>
  <si>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∑ bn sen(nωt)</t>
  </si>
  <si>
    <t>∑ an cos(nωt)</t>
  </si>
  <si>
    <t>SERIE DE FOURIER</t>
  </si>
  <si>
    <t>Co + ∑ an cos(nωt) + ∑ bn sen(nωt)</t>
  </si>
  <si>
    <t>Modelos Matemáticos</t>
  </si>
  <si>
    <t xml:space="preserve">Co </t>
  </si>
  <si>
    <t xml:space="preserve">ω [rad/s] </t>
  </si>
  <si>
    <t xml:space="preserve">T [s/ciclo] </t>
  </si>
  <si>
    <t>f(t)*cos(1ωt)*∆t</t>
  </si>
  <si>
    <t>f(t)*cos(2ωt)*∆t</t>
  </si>
  <si>
    <t>f(t)*cos(3ωt)*∆t</t>
  </si>
  <si>
    <t>f(t)*cos(4ωt)*∆t</t>
  </si>
  <si>
    <t>f(t)*cos(5ωt)*∆t</t>
  </si>
  <si>
    <t>f(t)*cos(6ωt)*∆t</t>
  </si>
  <si>
    <t>f(t)*cos(7ωt)*∆t</t>
  </si>
  <si>
    <t>f(t)*cos(8ωt)*∆t</t>
  </si>
  <si>
    <t>f(t)*cos(9ωt)*∆t</t>
  </si>
  <si>
    <t>f(t)*cos(10ωt)*∆t</t>
  </si>
  <si>
    <t>f(t)*sen(1ωt)*∆t</t>
  </si>
  <si>
    <t>f(t)*sen(2ωt)*∆t</t>
  </si>
  <si>
    <t>f(t)*sen(3ωt)*∆t</t>
  </si>
  <si>
    <t>f(t)*sen(4ωt)*∆t</t>
  </si>
  <si>
    <t>f(t)*sen(5ωt)*∆t</t>
  </si>
  <si>
    <t>f(t)*sen(6ωt)*∆t</t>
  </si>
  <si>
    <t>f(t)*sen(7ωt)*∆t</t>
  </si>
  <si>
    <t>f(t)*sen(8ωt)*∆t</t>
  </si>
  <si>
    <t>f(t)*sen(9ωt)*∆t</t>
  </si>
  <si>
    <t>f(t)*sen(10ωt)*∆t</t>
  </si>
  <si>
    <t xml:space="preserve">  ∑ sumatorias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</si>
</sst>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pperplate Gothic Bold"/>
      <family val="2"/>
    </font>
    <font>
      <sz val="11"/>
      <color theme="0"/>
      <name val="Copperplate Gothic Bold"/>
      <family val="2"/>
    </font>
    <font>
      <sz val="11"/>
      <color theme="0"/>
      <name val="Copperplate Gothic Light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</cellStyleXfs>
  <cellXfs count="55">
    <xf numFmtId="0" fontId="0" fillId="0" borderId="0" xfId="0"/>
    <xf numFmtId="11" fontId="0" fillId="0" borderId="1" xfId="0" applyNumberFormat="1" applyBorder="1"/>
    <xf numFmtId="11" fontId="0" fillId="0" borderId="3" xfId="0" applyNumberFormat="1" applyBorder="1"/>
    <xf numFmtId="0" fontId="0" fillId="0" borderId="0" xfId="0" applyBorder="1"/>
    <xf numFmtId="11" fontId="0" fillId="0" borderId="0" xfId="0" applyNumberFormat="1" applyBorder="1"/>
    <xf numFmtId="0" fontId="2" fillId="10" borderId="1" xfId="9" applyBorder="1" applyAlignment="1">
      <alignment horizontal="center"/>
    </xf>
    <xf numFmtId="0" fontId="2" fillId="3" borderId="1" xfId="2" applyBorder="1" applyAlignment="1">
      <alignment horizontal="center"/>
    </xf>
    <xf numFmtId="0" fontId="2" fillId="2" borderId="1" xfId="1" applyBorder="1" applyAlignment="1">
      <alignment horizontal="center"/>
    </xf>
    <xf numFmtId="0" fontId="2" fillId="2" borderId="3" xfId="1" applyBorder="1" applyAlignment="1">
      <alignment horizontal="center"/>
    </xf>
    <xf numFmtId="0" fontId="2" fillId="9" borderId="0" xfId="8" applyAlignment="1">
      <alignment horizontal="center" vertical="center"/>
    </xf>
    <xf numFmtId="0" fontId="2" fillId="3" borderId="5" xfId="2" applyBorder="1" applyAlignment="1">
      <alignment horizontal="center" vertical="center"/>
    </xf>
    <xf numFmtId="11" fontId="2" fillId="3" borderId="5" xfId="2" applyNumberFormat="1" applyBorder="1" applyAlignment="1">
      <alignment horizontal="center" vertical="center"/>
    </xf>
    <xf numFmtId="0" fontId="2" fillId="3" borderId="0" xfId="2" applyAlignment="1">
      <alignment horizontal="center" vertical="center"/>
    </xf>
    <xf numFmtId="11" fontId="1" fillId="4" borderId="4" xfId="3" applyNumberFormat="1" applyBorder="1" applyAlignment="1">
      <alignment horizontal="center" vertical="center"/>
    </xf>
    <xf numFmtId="11" fontId="1" fillId="4" borderId="0" xfId="3" applyNumberFormat="1" applyBorder="1" applyAlignment="1">
      <alignment horizontal="center" vertical="center"/>
    </xf>
    <xf numFmtId="0" fontId="2" fillId="10" borderId="0" xfId="9" applyAlignment="1">
      <alignment horizontal="center" vertical="center"/>
    </xf>
    <xf numFmtId="11" fontId="2" fillId="10" borderId="5" xfId="9" applyNumberFormat="1" applyBorder="1" applyAlignment="1">
      <alignment horizontal="center" vertical="center"/>
    </xf>
    <xf numFmtId="11" fontId="1" fillId="11" borderId="0" xfId="10" applyNumberFormat="1" applyBorder="1" applyAlignment="1">
      <alignment horizontal="center" vertical="center"/>
    </xf>
    <xf numFmtId="11" fontId="1" fillId="11" borderId="4" xfId="10" applyNumberFormat="1" applyBorder="1" applyAlignment="1">
      <alignment horizontal="center" vertical="center"/>
    </xf>
    <xf numFmtId="0" fontId="2" fillId="10" borderId="1" xfId="9" applyBorder="1"/>
    <xf numFmtId="0" fontId="2" fillId="9" borderId="1" xfId="8" applyBorder="1"/>
    <xf numFmtId="0" fontId="5" fillId="9" borderId="1" xfId="8" applyFont="1" applyBorder="1" applyAlignment="1">
      <alignment horizontal="center"/>
    </xf>
    <xf numFmtId="0" fontId="2" fillId="9" borderId="0" xfId="8"/>
    <xf numFmtId="11" fontId="0" fillId="0" borderId="6" xfId="0" applyNumberFormat="1" applyBorder="1"/>
    <xf numFmtId="0" fontId="1" fillId="13" borderId="1" xfId="12" applyBorder="1"/>
    <xf numFmtId="11" fontId="0" fillId="0" borderId="0" xfId="0" applyNumberFormat="1"/>
    <xf numFmtId="0" fontId="2" fillId="10" borderId="1" xfId="9" applyNumberFormat="1" applyBorder="1"/>
    <xf numFmtId="0" fontId="2" fillId="9" borderId="1" xfId="8" applyNumberFormat="1" applyBorder="1"/>
    <xf numFmtId="0" fontId="2" fillId="3" borderId="1" xfId="2" applyNumberFormat="1" applyBorder="1"/>
    <xf numFmtId="0" fontId="2" fillId="8" borderId="1" xfId="7" applyNumberFormat="1" applyBorder="1"/>
    <xf numFmtId="11" fontId="2" fillId="10" borderId="1" xfId="9" applyNumberFormat="1" applyBorder="1" applyAlignment="1">
      <alignment horizontal="center" vertical="center"/>
    </xf>
    <xf numFmtId="0" fontId="2" fillId="10" borderId="1" xfId="9" applyBorder="1" applyAlignment="1">
      <alignment horizontal="center" vertical="center"/>
    </xf>
    <xf numFmtId="0" fontId="2" fillId="12" borderId="1" xfId="11" applyBorder="1" applyAlignment="1">
      <alignment horizontal="center" vertical="center"/>
    </xf>
    <xf numFmtId="11" fontId="2" fillId="12" borderId="1" xfId="11" applyNumberFormat="1" applyBorder="1" applyAlignment="1">
      <alignment horizontal="center" vertical="center"/>
    </xf>
    <xf numFmtId="0" fontId="5" fillId="6" borderId="3" xfId="5" applyFont="1" applyBorder="1" applyAlignment="1">
      <alignment horizontal="center"/>
    </xf>
    <xf numFmtId="0" fontId="5" fillId="6" borderId="6" xfId="5" applyFont="1" applyBorder="1" applyAlignment="1">
      <alignment horizontal="center"/>
    </xf>
    <xf numFmtId="0" fontId="2" fillId="6" borderId="3" xfId="5" applyNumberFormat="1" applyBorder="1" applyAlignment="1">
      <alignment horizontal="center"/>
    </xf>
    <xf numFmtId="0" fontId="2" fillId="6" borderId="6" xfId="5" applyNumberFormat="1" applyBorder="1" applyAlignment="1">
      <alignment horizontal="center"/>
    </xf>
    <xf numFmtId="11" fontId="2" fillId="2" borderId="1" xfId="1" applyNumberFormat="1" applyBorder="1" applyAlignment="1">
      <alignment horizontal="center" vertical="center"/>
    </xf>
    <xf numFmtId="0" fontId="4" fillId="2" borderId="2" xfId="1" applyFont="1" applyBorder="1" applyAlignment="1">
      <alignment horizontal="center" vertical="top"/>
    </xf>
    <xf numFmtId="0" fontId="4" fillId="2" borderId="5" xfId="1" applyFont="1" applyBorder="1" applyAlignment="1">
      <alignment horizontal="center" vertical="top"/>
    </xf>
    <xf numFmtId="0" fontId="2" fillId="5" borderId="1" xfId="4" applyBorder="1" applyAlignment="1">
      <alignment horizontal="center" vertical="center"/>
    </xf>
    <xf numFmtId="11" fontId="2" fillId="5" borderId="1" xfId="4" applyNumberFormat="1" applyBorder="1" applyAlignment="1">
      <alignment horizontal="center" vertical="center"/>
    </xf>
    <xf numFmtId="11" fontId="2" fillId="3" borderId="1" xfId="2" applyNumberFormat="1" applyBorder="1" applyAlignment="1">
      <alignment horizontal="center" vertical="center"/>
    </xf>
    <xf numFmtId="0" fontId="2" fillId="9" borderId="6" xfId="8" applyBorder="1" applyAlignment="1">
      <alignment horizontal="center" vertical="center"/>
    </xf>
    <xf numFmtId="0" fontId="3" fillId="7" borderId="1" xfId="6" applyFont="1" applyBorder="1" applyAlignment="1">
      <alignment horizontal="center" vertical="center"/>
    </xf>
    <xf numFmtId="0" fontId="3" fillId="7" borderId="1" xfId="6" applyFont="1" applyBorder="1" applyAlignment="1">
      <alignment horizontal="center"/>
    </xf>
    <xf numFmtId="0" fontId="2" fillId="9" borderId="1" xfId="8" applyFont="1" applyBorder="1" applyAlignment="1">
      <alignment horizontal="center" vertical="center"/>
    </xf>
    <xf numFmtId="11" fontId="2" fillId="9" borderId="1" xfId="8" applyNumberFormat="1" applyBorder="1" applyAlignment="1">
      <alignment horizontal="center" vertical="center"/>
    </xf>
    <xf numFmtId="0" fontId="2" fillId="2" borderId="4" xfId="1" applyBorder="1" applyAlignment="1">
      <alignment horizontal="center"/>
    </xf>
    <xf numFmtId="0" fontId="2" fillId="2" borderId="2" xfId="1" applyBorder="1" applyAlignment="1">
      <alignment horizontal="center"/>
    </xf>
    <xf numFmtId="0" fontId="2" fillId="3" borderId="1" xfId="2" applyBorder="1" applyAlignment="1">
      <alignment horizontal="center" vertical="center"/>
    </xf>
    <xf numFmtId="0" fontId="3" fillId="7" borderId="5" xfId="6" applyFont="1" applyBorder="1" applyAlignment="1">
      <alignment horizontal="left"/>
    </xf>
    <xf numFmtId="0" fontId="3" fillId="7" borderId="1" xfId="6" applyFont="1" applyBorder="1" applyAlignment="1">
      <alignment horizontal="left"/>
    </xf>
    <xf numFmtId="0" fontId="2" fillId="9" borderId="1" xfId="8" applyBorder="1" applyAlignment="1">
      <alignment horizontal="center" vertical="center"/>
    </xf>
  </cellXfs>
  <cellStyles count="13">
    <cellStyle name="20% - Énfasis3" xfId="6" builtinId="38"/>
    <cellStyle name="40% - Énfasis2" xfId="3" builtinId="35"/>
    <cellStyle name="40% - Énfasis3" xfId="12" builtinId="39"/>
    <cellStyle name="40% - Énfasis6" xfId="10" builtinId="51"/>
    <cellStyle name="60% - Énfasis2" xfId="4" builtinId="36"/>
    <cellStyle name="60% - Énfasis6" xfId="11" builtinId="52"/>
    <cellStyle name="Énfasis1" xfId="1" builtinId="29"/>
    <cellStyle name="Énfasis2" xfId="2" builtinId="33"/>
    <cellStyle name="Énfasis3" xfId="5" builtinId="37"/>
    <cellStyle name="Énfasis4" xfId="7" builtinId="41"/>
    <cellStyle name="Énfasis5" xfId="8" builtinId="45"/>
    <cellStyle name="Énfasis6" xfId="9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Copperplate Gothic Bold" panose="020E0705020206020404" pitchFamily="34" charset="0"/>
              </a:rPr>
              <a:t>SEÑAL</a:t>
            </a:r>
            <a:r>
              <a:rPr lang="en-US" baseline="0">
                <a:latin typeface="Copperplate Gothic Bold" panose="020E0705020206020404" pitchFamily="34" charset="0"/>
              </a:rPr>
              <a:t> DE TENSIÓN</a:t>
            </a:r>
            <a:endParaRPr lang="en-US">
              <a:latin typeface="Copperplate Gothic Bold" panose="020E07050202060204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320818897637792"/>
          <c:y val="0.13004629629629633"/>
          <c:w val="0.79523632545931766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f(t)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Hoja1!$B$2:$B$167</c:f>
              <c:numCache>
                <c:formatCode>0.00E+00</c:formatCode>
                <c:ptCount val="166"/>
                <c:pt idx="0">
                  <c:v>1.24E-2</c:v>
                </c:pt>
                <c:pt idx="1">
                  <c:v>1.2500000000000001E-2</c:v>
                </c:pt>
                <c:pt idx="2">
                  <c:v>1.26E-2</c:v>
                </c:pt>
                <c:pt idx="3">
                  <c:v>1.2699999999999999E-2</c:v>
                </c:pt>
                <c:pt idx="4">
                  <c:v>1.2800000000000001E-2</c:v>
                </c:pt>
                <c:pt idx="5">
                  <c:v>1.29E-2</c:v>
                </c:pt>
                <c:pt idx="6">
                  <c:v>1.2999999999999999E-2</c:v>
                </c:pt>
                <c:pt idx="7">
                  <c:v>1.3100000000000001E-2</c:v>
                </c:pt>
                <c:pt idx="8">
                  <c:v>1.32E-2</c:v>
                </c:pt>
                <c:pt idx="9">
                  <c:v>1.3299999999999999E-2</c:v>
                </c:pt>
                <c:pt idx="10">
                  <c:v>1.34E-2</c:v>
                </c:pt>
                <c:pt idx="11">
                  <c:v>1.35E-2</c:v>
                </c:pt>
                <c:pt idx="12">
                  <c:v>1.3599999999999999E-2</c:v>
                </c:pt>
                <c:pt idx="13">
                  <c:v>1.37E-2</c:v>
                </c:pt>
                <c:pt idx="14">
                  <c:v>1.38E-2</c:v>
                </c:pt>
                <c:pt idx="15">
                  <c:v>1.3899999999999999E-2</c:v>
                </c:pt>
                <c:pt idx="16">
                  <c:v>1.4E-2</c:v>
                </c:pt>
                <c:pt idx="17">
                  <c:v>1.41E-2</c:v>
                </c:pt>
                <c:pt idx="18">
                  <c:v>1.4200000000000001E-2</c:v>
                </c:pt>
                <c:pt idx="19">
                  <c:v>1.43E-2</c:v>
                </c:pt>
                <c:pt idx="20">
                  <c:v>1.44E-2</c:v>
                </c:pt>
                <c:pt idx="21">
                  <c:v>1.4500000000000001E-2</c:v>
                </c:pt>
                <c:pt idx="22">
                  <c:v>1.46E-2</c:v>
                </c:pt>
                <c:pt idx="23">
                  <c:v>1.47E-2</c:v>
                </c:pt>
                <c:pt idx="24">
                  <c:v>1.4800000000000001E-2</c:v>
                </c:pt>
                <c:pt idx="25">
                  <c:v>1.49E-2</c:v>
                </c:pt>
                <c:pt idx="26">
                  <c:v>1.4999999999999999E-2</c:v>
                </c:pt>
                <c:pt idx="27">
                  <c:v>1.5100000000000001E-2</c:v>
                </c:pt>
                <c:pt idx="28">
                  <c:v>1.52E-2</c:v>
                </c:pt>
                <c:pt idx="29">
                  <c:v>1.5299999999999999E-2</c:v>
                </c:pt>
                <c:pt idx="30">
                  <c:v>1.54E-2</c:v>
                </c:pt>
                <c:pt idx="31">
                  <c:v>1.55E-2</c:v>
                </c:pt>
                <c:pt idx="32">
                  <c:v>1.5599999999999999E-2</c:v>
                </c:pt>
                <c:pt idx="33">
                  <c:v>1.5699999999999999E-2</c:v>
                </c:pt>
                <c:pt idx="34">
                  <c:v>1.5800000000000002E-2</c:v>
                </c:pt>
                <c:pt idx="35">
                  <c:v>1.5900000000000001E-2</c:v>
                </c:pt>
                <c:pt idx="36">
                  <c:v>1.6E-2</c:v>
                </c:pt>
                <c:pt idx="37">
                  <c:v>1.61E-2</c:v>
                </c:pt>
                <c:pt idx="38">
                  <c:v>1.6199999999999999E-2</c:v>
                </c:pt>
                <c:pt idx="39">
                  <c:v>1.6299999999999999E-2</c:v>
                </c:pt>
                <c:pt idx="40">
                  <c:v>1.6400000000000001E-2</c:v>
                </c:pt>
                <c:pt idx="41">
                  <c:v>1.6500000000000001E-2</c:v>
                </c:pt>
                <c:pt idx="42">
                  <c:v>1.66E-2</c:v>
                </c:pt>
                <c:pt idx="43">
                  <c:v>1.67E-2</c:v>
                </c:pt>
                <c:pt idx="44">
                  <c:v>1.6799999999999999E-2</c:v>
                </c:pt>
                <c:pt idx="45">
                  <c:v>1.6899999999999998E-2</c:v>
                </c:pt>
                <c:pt idx="46">
                  <c:v>1.7000000000000001E-2</c:v>
                </c:pt>
                <c:pt idx="47">
                  <c:v>1.7100000000000001E-2</c:v>
                </c:pt>
                <c:pt idx="48">
                  <c:v>1.72E-2</c:v>
                </c:pt>
                <c:pt idx="49">
                  <c:v>1.7299999999999999E-2</c:v>
                </c:pt>
                <c:pt idx="50">
                  <c:v>1.7399999999999999E-2</c:v>
                </c:pt>
                <c:pt idx="51">
                  <c:v>1.7500000000000002E-2</c:v>
                </c:pt>
                <c:pt idx="52">
                  <c:v>1.7600000000000001E-2</c:v>
                </c:pt>
                <c:pt idx="53">
                  <c:v>1.77E-2</c:v>
                </c:pt>
                <c:pt idx="54">
                  <c:v>1.78E-2</c:v>
                </c:pt>
                <c:pt idx="55">
                  <c:v>1.7899999999999999E-2</c:v>
                </c:pt>
                <c:pt idx="56">
                  <c:v>1.7999999999999999E-2</c:v>
                </c:pt>
                <c:pt idx="57">
                  <c:v>1.8100000000000002E-2</c:v>
                </c:pt>
                <c:pt idx="58">
                  <c:v>1.8200000000000001E-2</c:v>
                </c:pt>
                <c:pt idx="59">
                  <c:v>1.83E-2</c:v>
                </c:pt>
                <c:pt idx="60">
                  <c:v>1.84E-2</c:v>
                </c:pt>
                <c:pt idx="61">
                  <c:v>1.8499999999999999E-2</c:v>
                </c:pt>
                <c:pt idx="62">
                  <c:v>1.8599999999999998E-2</c:v>
                </c:pt>
                <c:pt idx="63">
                  <c:v>1.8700000000000001E-2</c:v>
                </c:pt>
                <c:pt idx="64">
                  <c:v>1.8800000000000001E-2</c:v>
                </c:pt>
                <c:pt idx="65">
                  <c:v>1.89E-2</c:v>
                </c:pt>
                <c:pt idx="66">
                  <c:v>1.9E-2</c:v>
                </c:pt>
                <c:pt idx="67">
                  <c:v>1.9099999999999999E-2</c:v>
                </c:pt>
                <c:pt idx="68">
                  <c:v>1.9199999999999998E-2</c:v>
                </c:pt>
                <c:pt idx="69">
                  <c:v>1.9300000000000001E-2</c:v>
                </c:pt>
                <c:pt idx="70">
                  <c:v>1.9400000000000001E-2</c:v>
                </c:pt>
                <c:pt idx="71">
                  <c:v>1.95E-2</c:v>
                </c:pt>
                <c:pt idx="72">
                  <c:v>1.9599999999999999E-2</c:v>
                </c:pt>
                <c:pt idx="73">
                  <c:v>1.9699999999999999E-2</c:v>
                </c:pt>
                <c:pt idx="74">
                  <c:v>1.9800000000000002E-2</c:v>
                </c:pt>
                <c:pt idx="75">
                  <c:v>1.9900000000000001E-2</c:v>
                </c:pt>
                <c:pt idx="76">
                  <c:v>0.02</c:v>
                </c:pt>
                <c:pt idx="77">
                  <c:v>2.01E-2</c:v>
                </c:pt>
                <c:pt idx="78">
                  <c:v>2.0199999999999999E-2</c:v>
                </c:pt>
                <c:pt idx="79">
                  <c:v>2.0299999999999999E-2</c:v>
                </c:pt>
                <c:pt idx="80">
                  <c:v>2.0400000000000001E-2</c:v>
                </c:pt>
                <c:pt idx="81">
                  <c:v>2.0500000000000001E-2</c:v>
                </c:pt>
                <c:pt idx="82">
                  <c:v>2.06E-2</c:v>
                </c:pt>
                <c:pt idx="83">
                  <c:v>2.07E-2</c:v>
                </c:pt>
                <c:pt idx="84">
                  <c:v>2.0799999999999999E-2</c:v>
                </c:pt>
                <c:pt idx="85">
                  <c:v>2.0899999999999998E-2</c:v>
                </c:pt>
                <c:pt idx="86">
                  <c:v>2.1000000000000001E-2</c:v>
                </c:pt>
                <c:pt idx="87">
                  <c:v>2.1100000000000001E-2</c:v>
                </c:pt>
                <c:pt idx="88">
                  <c:v>2.12E-2</c:v>
                </c:pt>
                <c:pt idx="89">
                  <c:v>2.1299999999999999E-2</c:v>
                </c:pt>
                <c:pt idx="90">
                  <c:v>2.1399999999999999E-2</c:v>
                </c:pt>
                <c:pt idx="91">
                  <c:v>2.1499999999999998E-2</c:v>
                </c:pt>
                <c:pt idx="92">
                  <c:v>2.1600000000000001E-2</c:v>
                </c:pt>
                <c:pt idx="93">
                  <c:v>2.1700000000000001E-2</c:v>
                </c:pt>
                <c:pt idx="94">
                  <c:v>2.18E-2</c:v>
                </c:pt>
                <c:pt idx="95">
                  <c:v>2.1899999999999999E-2</c:v>
                </c:pt>
                <c:pt idx="96">
                  <c:v>2.1999999999999999E-2</c:v>
                </c:pt>
                <c:pt idx="97">
                  <c:v>2.2100000000000002E-2</c:v>
                </c:pt>
                <c:pt idx="98">
                  <c:v>2.2200000000000001E-2</c:v>
                </c:pt>
                <c:pt idx="99">
                  <c:v>2.23E-2</c:v>
                </c:pt>
                <c:pt idx="100">
                  <c:v>2.24E-2</c:v>
                </c:pt>
                <c:pt idx="101">
                  <c:v>2.2499999999999999E-2</c:v>
                </c:pt>
                <c:pt idx="102">
                  <c:v>2.2599999999999999E-2</c:v>
                </c:pt>
                <c:pt idx="103">
                  <c:v>2.2700000000000001E-2</c:v>
                </c:pt>
                <c:pt idx="104">
                  <c:v>2.2800000000000001E-2</c:v>
                </c:pt>
                <c:pt idx="105">
                  <c:v>2.29E-2</c:v>
                </c:pt>
                <c:pt idx="106">
                  <c:v>2.3E-2</c:v>
                </c:pt>
                <c:pt idx="107">
                  <c:v>2.3099999999999999E-2</c:v>
                </c:pt>
                <c:pt idx="108">
                  <c:v>2.3199999999999998E-2</c:v>
                </c:pt>
                <c:pt idx="109">
                  <c:v>2.3300000000000001E-2</c:v>
                </c:pt>
                <c:pt idx="110">
                  <c:v>2.3400000000000001E-2</c:v>
                </c:pt>
                <c:pt idx="111">
                  <c:v>2.35E-2</c:v>
                </c:pt>
                <c:pt idx="112">
                  <c:v>2.3599999999999999E-2</c:v>
                </c:pt>
                <c:pt idx="113">
                  <c:v>2.3699999999999999E-2</c:v>
                </c:pt>
                <c:pt idx="114">
                  <c:v>2.3800000000000002E-2</c:v>
                </c:pt>
                <c:pt idx="115">
                  <c:v>2.3900000000000001E-2</c:v>
                </c:pt>
                <c:pt idx="116">
                  <c:v>2.4E-2</c:v>
                </c:pt>
                <c:pt idx="117">
                  <c:v>2.41E-2</c:v>
                </c:pt>
                <c:pt idx="118">
                  <c:v>2.4199999999999999E-2</c:v>
                </c:pt>
                <c:pt idx="119">
                  <c:v>2.4299999999999999E-2</c:v>
                </c:pt>
                <c:pt idx="120">
                  <c:v>2.4400000000000002E-2</c:v>
                </c:pt>
                <c:pt idx="121">
                  <c:v>2.4500000000000001E-2</c:v>
                </c:pt>
                <c:pt idx="122">
                  <c:v>2.46E-2</c:v>
                </c:pt>
                <c:pt idx="123">
                  <c:v>2.47E-2</c:v>
                </c:pt>
                <c:pt idx="124">
                  <c:v>2.4799999999999999E-2</c:v>
                </c:pt>
                <c:pt idx="125">
                  <c:v>2.4899999999999999E-2</c:v>
                </c:pt>
                <c:pt idx="126">
                  <c:v>2.5000000000000001E-2</c:v>
                </c:pt>
                <c:pt idx="127">
                  <c:v>2.5100000000000001E-2</c:v>
                </c:pt>
                <c:pt idx="128">
                  <c:v>2.52E-2</c:v>
                </c:pt>
                <c:pt idx="129">
                  <c:v>2.53E-2</c:v>
                </c:pt>
                <c:pt idx="130">
                  <c:v>2.5399999999999999E-2</c:v>
                </c:pt>
                <c:pt idx="131">
                  <c:v>2.5499999999999998E-2</c:v>
                </c:pt>
                <c:pt idx="132">
                  <c:v>2.5600000000000001E-2</c:v>
                </c:pt>
                <c:pt idx="133">
                  <c:v>2.5700000000000001E-2</c:v>
                </c:pt>
                <c:pt idx="134">
                  <c:v>2.58E-2</c:v>
                </c:pt>
                <c:pt idx="135">
                  <c:v>2.5899999999999999E-2</c:v>
                </c:pt>
                <c:pt idx="136">
                  <c:v>2.5999999999999999E-2</c:v>
                </c:pt>
                <c:pt idx="137">
                  <c:v>2.6100000000000002E-2</c:v>
                </c:pt>
                <c:pt idx="138">
                  <c:v>2.6200000000000001E-2</c:v>
                </c:pt>
                <c:pt idx="139">
                  <c:v>2.63E-2</c:v>
                </c:pt>
                <c:pt idx="140">
                  <c:v>2.64E-2</c:v>
                </c:pt>
                <c:pt idx="141">
                  <c:v>2.6499999999999999E-2</c:v>
                </c:pt>
                <c:pt idx="142">
                  <c:v>2.6599999999999999E-2</c:v>
                </c:pt>
                <c:pt idx="143">
                  <c:v>2.6700000000000002E-2</c:v>
                </c:pt>
                <c:pt idx="144">
                  <c:v>2.6800000000000001E-2</c:v>
                </c:pt>
                <c:pt idx="145">
                  <c:v>2.69E-2</c:v>
                </c:pt>
                <c:pt idx="146">
                  <c:v>2.7E-2</c:v>
                </c:pt>
                <c:pt idx="147">
                  <c:v>2.7099999999999999E-2</c:v>
                </c:pt>
                <c:pt idx="148">
                  <c:v>2.7199999999999998E-2</c:v>
                </c:pt>
                <c:pt idx="149">
                  <c:v>2.7300000000000001E-2</c:v>
                </c:pt>
                <c:pt idx="150">
                  <c:v>2.7400000000000001E-2</c:v>
                </c:pt>
                <c:pt idx="151">
                  <c:v>2.75E-2</c:v>
                </c:pt>
                <c:pt idx="152">
                  <c:v>2.76E-2</c:v>
                </c:pt>
                <c:pt idx="153">
                  <c:v>2.7699999999999999E-2</c:v>
                </c:pt>
                <c:pt idx="154">
                  <c:v>2.7799999999999998E-2</c:v>
                </c:pt>
                <c:pt idx="155">
                  <c:v>2.7900000000000001E-2</c:v>
                </c:pt>
                <c:pt idx="156">
                  <c:v>2.8000000000000001E-2</c:v>
                </c:pt>
                <c:pt idx="157">
                  <c:v>2.81E-2</c:v>
                </c:pt>
                <c:pt idx="158">
                  <c:v>2.8199999999999999E-2</c:v>
                </c:pt>
                <c:pt idx="159">
                  <c:v>2.8299999999999999E-2</c:v>
                </c:pt>
                <c:pt idx="160">
                  <c:v>2.8400000000000002E-2</c:v>
                </c:pt>
                <c:pt idx="161">
                  <c:v>2.8500000000000001E-2</c:v>
                </c:pt>
                <c:pt idx="162">
                  <c:v>2.86E-2</c:v>
                </c:pt>
                <c:pt idx="163">
                  <c:v>2.87E-2</c:v>
                </c:pt>
                <c:pt idx="164">
                  <c:v>2.8799999999999999E-2</c:v>
                </c:pt>
                <c:pt idx="165">
                  <c:v>2.8899999999999999E-2</c:v>
                </c:pt>
              </c:numCache>
            </c:numRef>
          </c:xVal>
          <c:yVal>
            <c:numRef>
              <c:f>Hoja1!$C$2:$C$167</c:f>
              <c:numCache>
                <c:formatCode>0.00E+00</c:formatCode>
                <c:ptCount val="166"/>
                <c:pt idx="0">
                  <c:v>-6.96</c:v>
                </c:pt>
                <c:pt idx="1">
                  <c:v>-6.72</c:v>
                </c:pt>
                <c:pt idx="2">
                  <c:v>-6.72</c:v>
                </c:pt>
                <c:pt idx="3">
                  <c:v>-6.64</c:v>
                </c:pt>
                <c:pt idx="4">
                  <c:v>-6.64</c:v>
                </c:pt>
                <c:pt idx="5">
                  <c:v>-6.48</c:v>
                </c:pt>
                <c:pt idx="6">
                  <c:v>-6.48</c:v>
                </c:pt>
                <c:pt idx="7">
                  <c:v>-6.32</c:v>
                </c:pt>
                <c:pt idx="8">
                  <c:v>-6.24</c:v>
                </c:pt>
                <c:pt idx="9">
                  <c:v>-5.92</c:v>
                </c:pt>
                <c:pt idx="10">
                  <c:v>-5.92</c:v>
                </c:pt>
                <c:pt idx="11">
                  <c:v>-5.28</c:v>
                </c:pt>
                <c:pt idx="12">
                  <c:v>-5.2</c:v>
                </c:pt>
                <c:pt idx="13">
                  <c:v>-4.6399999999999997</c:v>
                </c:pt>
                <c:pt idx="14">
                  <c:v>-4.5599999999999996</c:v>
                </c:pt>
                <c:pt idx="15">
                  <c:v>-4.08</c:v>
                </c:pt>
                <c:pt idx="16">
                  <c:v>-4.16</c:v>
                </c:pt>
                <c:pt idx="17">
                  <c:v>-3.68</c:v>
                </c:pt>
                <c:pt idx="18">
                  <c:v>-3.68</c:v>
                </c:pt>
                <c:pt idx="19">
                  <c:v>-3.28</c:v>
                </c:pt>
                <c:pt idx="20">
                  <c:v>-3.28</c:v>
                </c:pt>
                <c:pt idx="21">
                  <c:v>-2.88</c:v>
                </c:pt>
                <c:pt idx="22">
                  <c:v>-2.88</c:v>
                </c:pt>
                <c:pt idx="23">
                  <c:v>-2.56</c:v>
                </c:pt>
                <c:pt idx="24">
                  <c:v>-2.48</c:v>
                </c:pt>
                <c:pt idx="25">
                  <c:v>-2.08</c:v>
                </c:pt>
                <c:pt idx="26">
                  <c:v>-2</c:v>
                </c:pt>
                <c:pt idx="27">
                  <c:v>-1.68</c:v>
                </c:pt>
                <c:pt idx="28">
                  <c:v>-1.6</c:v>
                </c:pt>
                <c:pt idx="29">
                  <c:v>-1.28</c:v>
                </c:pt>
                <c:pt idx="30">
                  <c:v>-1.36</c:v>
                </c:pt>
                <c:pt idx="31">
                  <c:v>-1.04</c:v>
                </c:pt>
                <c:pt idx="32">
                  <c:v>-1.04</c:v>
                </c:pt>
                <c:pt idx="33">
                  <c:v>-0.96</c:v>
                </c:pt>
                <c:pt idx="34">
                  <c:v>-0.96</c:v>
                </c:pt>
                <c:pt idx="35">
                  <c:v>-0.8</c:v>
                </c:pt>
                <c:pt idx="36">
                  <c:v>-0.8</c:v>
                </c:pt>
                <c:pt idx="37">
                  <c:v>-0.48</c:v>
                </c:pt>
                <c:pt idx="38">
                  <c:v>-0.48</c:v>
                </c:pt>
                <c:pt idx="39">
                  <c:v>-7.9899999999999999E-2</c:v>
                </c:pt>
                <c:pt idx="40">
                  <c:v>0</c:v>
                </c:pt>
                <c:pt idx="41">
                  <c:v>0.4</c:v>
                </c:pt>
                <c:pt idx="42">
                  <c:v>0.4</c:v>
                </c:pt>
                <c:pt idx="43">
                  <c:v>0.56000000000000005</c:v>
                </c:pt>
                <c:pt idx="44">
                  <c:v>0.64</c:v>
                </c:pt>
                <c:pt idx="45">
                  <c:v>0.8</c:v>
                </c:pt>
                <c:pt idx="46">
                  <c:v>0.88</c:v>
                </c:pt>
                <c:pt idx="47">
                  <c:v>1.1200000000000001</c:v>
                </c:pt>
                <c:pt idx="48">
                  <c:v>1.1200000000000001</c:v>
                </c:pt>
                <c:pt idx="49">
                  <c:v>1.36</c:v>
                </c:pt>
                <c:pt idx="50">
                  <c:v>1.44</c:v>
                </c:pt>
                <c:pt idx="51">
                  <c:v>1.6</c:v>
                </c:pt>
                <c:pt idx="52">
                  <c:v>1.6</c:v>
                </c:pt>
                <c:pt idx="53">
                  <c:v>1.76</c:v>
                </c:pt>
                <c:pt idx="54">
                  <c:v>1.84</c:v>
                </c:pt>
                <c:pt idx="55">
                  <c:v>2</c:v>
                </c:pt>
                <c:pt idx="56">
                  <c:v>2</c:v>
                </c:pt>
                <c:pt idx="57">
                  <c:v>2.2400000000000002</c:v>
                </c:pt>
                <c:pt idx="58">
                  <c:v>2.2400000000000002</c:v>
                </c:pt>
                <c:pt idx="59">
                  <c:v>2.4</c:v>
                </c:pt>
                <c:pt idx="60">
                  <c:v>2.4</c:v>
                </c:pt>
                <c:pt idx="61">
                  <c:v>2.56</c:v>
                </c:pt>
                <c:pt idx="62">
                  <c:v>2.56</c:v>
                </c:pt>
                <c:pt idx="63">
                  <c:v>2.8</c:v>
                </c:pt>
                <c:pt idx="64">
                  <c:v>2.8</c:v>
                </c:pt>
                <c:pt idx="65">
                  <c:v>2.96</c:v>
                </c:pt>
                <c:pt idx="66">
                  <c:v>2.96</c:v>
                </c:pt>
                <c:pt idx="67">
                  <c:v>2.8</c:v>
                </c:pt>
                <c:pt idx="68">
                  <c:v>2.8</c:v>
                </c:pt>
                <c:pt idx="69">
                  <c:v>2.08</c:v>
                </c:pt>
                <c:pt idx="70">
                  <c:v>2.08</c:v>
                </c:pt>
                <c:pt idx="71">
                  <c:v>2.2400000000000002</c:v>
                </c:pt>
                <c:pt idx="72">
                  <c:v>2.2400000000000002</c:v>
                </c:pt>
                <c:pt idx="73">
                  <c:v>2</c:v>
                </c:pt>
                <c:pt idx="74">
                  <c:v>2.08</c:v>
                </c:pt>
                <c:pt idx="75">
                  <c:v>1.92</c:v>
                </c:pt>
                <c:pt idx="76">
                  <c:v>1.92</c:v>
                </c:pt>
                <c:pt idx="77">
                  <c:v>2.2400000000000002</c:v>
                </c:pt>
                <c:pt idx="78">
                  <c:v>2.3199999999999998</c:v>
                </c:pt>
                <c:pt idx="79">
                  <c:v>2.64</c:v>
                </c:pt>
                <c:pt idx="80">
                  <c:v>2.72</c:v>
                </c:pt>
                <c:pt idx="81">
                  <c:v>3.12</c:v>
                </c:pt>
                <c:pt idx="82">
                  <c:v>3.2</c:v>
                </c:pt>
                <c:pt idx="83">
                  <c:v>3.52</c:v>
                </c:pt>
                <c:pt idx="84">
                  <c:v>3.6</c:v>
                </c:pt>
                <c:pt idx="85">
                  <c:v>3.84</c:v>
                </c:pt>
                <c:pt idx="86">
                  <c:v>3.76</c:v>
                </c:pt>
                <c:pt idx="87">
                  <c:v>3.92</c:v>
                </c:pt>
                <c:pt idx="88">
                  <c:v>3.92</c:v>
                </c:pt>
                <c:pt idx="89">
                  <c:v>4.16</c:v>
                </c:pt>
                <c:pt idx="90">
                  <c:v>4.16</c:v>
                </c:pt>
                <c:pt idx="91">
                  <c:v>4.4800000000000004</c:v>
                </c:pt>
                <c:pt idx="92">
                  <c:v>4.4800000000000004</c:v>
                </c:pt>
                <c:pt idx="93">
                  <c:v>4.72</c:v>
                </c:pt>
                <c:pt idx="94">
                  <c:v>4.72</c:v>
                </c:pt>
                <c:pt idx="95">
                  <c:v>4.96</c:v>
                </c:pt>
                <c:pt idx="96">
                  <c:v>4.88</c:v>
                </c:pt>
                <c:pt idx="97">
                  <c:v>4.96</c:v>
                </c:pt>
                <c:pt idx="98">
                  <c:v>4.88</c:v>
                </c:pt>
                <c:pt idx="99">
                  <c:v>4.96</c:v>
                </c:pt>
                <c:pt idx="100">
                  <c:v>4.88</c:v>
                </c:pt>
                <c:pt idx="101">
                  <c:v>4.96</c:v>
                </c:pt>
                <c:pt idx="102">
                  <c:v>4.88</c:v>
                </c:pt>
                <c:pt idx="103">
                  <c:v>4.96</c:v>
                </c:pt>
                <c:pt idx="104">
                  <c:v>4.96</c:v>
                </c:pt>
                <c:pt idx="105">
                  <c:v>4.88</c:v>
                </c:pt>
                <c:pt idx="106">
                  <c:v>4.88</c:v>
                </c:pt>
                <c:pt idx="107">
                  <c:v>4.96</c:v>
                </c:pt>
                <c:pt idx="108">
                  <c:v>4.88</c:v>
                </c:pt>
                <c:pt idx="109">
                  <c:v>4.88</c:v>
                </c:pt>
                <c:pt idx="110">
                  <c:v>4.88</c:v>
                </c:pt>
                <c:pt idx="111">
                  <c:v>4.72</c:v>
                </c:pt>
                <c:pt idx="112">
                  <c:v>4.8</c:v>
                </c:pt>
                <c:pt idx="113">
                  <c:v>4.72</c:v>
                </c:pt>
                <c:pt idx="114">
                  <c:v>4.72</c:v>
                </c:pt>
                <c:pt idx="115">
                  <c:v>4.5599999999999996</c:v>
                </c:pt>
                <c:pt idx="116">
                  <c:v>4.6399999999999997</c:v>
                </c:pt>
                <c:pt idx="117">
                  <c:v>4.4800000000000004</c:v>
                </c:pt>
                <c:pt idx="118">
                  <c:v>4.4800000000000004</c:v>
                </c:pt>
                <c:pt idx="119">
                  <c:v>4.24</c:v>
                </c:pt>
                <c:pt idx="120">
                  <c:v>4.08</c:v>
                </c:pt>
                <c:pt idx="121">
                  <c:v>3.52</c:v>
                </c:pt>
                <c:pt idx="122">
                  <c:v>3.44</c:v>
                </c:pt>
                <c:pt idx="123">
                  <c:v>2.64</c:v>
                </c:pt>
                <c:pt idx="124">
                  <c:v>2.64</c:v>
                </c:pt>
                <c:pt idx="125">
                  <c:v>2</c:v>
                </c:pt>
                <c:pt idx="126">
                  <c:v>2</c:v>
                </c:pt>
                <c:pt idx="127">
                  <c:v>1.44</c:v>
                </c:pt>
                <c:pt idx="128">
                  <c:v>1.36</c:v>
                </c:pt>
                <c:pt idx="129">
                  <c:v>0.96</c:v>
                </c:pt>
                <c:pt idx="130">
                  <c:v>0.88</c:v>
                </c:pt>
                <c:pt idx="131">
                  <c:v>0.24</c:v>
                </c:pt>
                <c:pt idx="132">
                  <c:v>0.16</c:v>
                </c:pt>
                <c:pt idx="133">
                  <c:v>-0.48</c:v>
                </c:pt>
                <c:pt idx="134">
                  <c:v>-0.56000000000000005</c:v>
                </c:pt>
                <c:pt idx="135">
                  <c:v>-1.04</c:v>
                </c:pt>
                <c:pt idx="136">
                  <c:v>-1.04</c:v>
                </c:pt>
                <c:pt idx="137">
                  <c:v>-1.6</c:v>
                </c:pt>
                <c:pt idx="138">
                  <c:v>-1.68</c:v>
                </c:pt>
                <c:pt idx="139">
                  <c:v>-2.16</c:v>
                </c:pt>
                <c:pt idx="140">
                  <c:v>-2.2400000000000002</c:v>
                </c:pt>
                <c:pt idx="141">
                  <c:v>-2.8</c:v>
                </c:pt>
                <c:pt idx="142">
                  <c:v>-2.88</c:v>
                </c:pt>
                <c:pt idx="143">
                  <c:v>-3.28</c:v>
                </c:pt>
                <c:pt idx="144">
                  <c:v>-3.36</c:v>
                </c:pt>
                <c:pt idx="145">
                  <c:v>-4</c:v>
                </c:pt>
                <c:pt idx="146">
                  <c:v>-4</c:v>
                </c:pt>
                <c:pt idx="147">
                  <c:v>-4.5599999999999996</c:v>
                </c:pt>
                <c:pt idx="148">
                  <c:v>-4.6399999999999997</c:v>
                </c:pt>
                <c:pt idx="149">
                  <c:v>-5.04</c:v>
                </c:pt>
                <c:pt idx="150">
                  <c:v>-5.12</c:v>
                </c:pt>
                <c:pt idx="151">
                  <c:v>-5.44</c:v>
                </c:pt>
                <c:pt idx="152">
                  <c:v>-5.44</c:v>
                </c:pt>
                <c:pt idx="153">
                  <c:v>-5.6</c:v>
                </c:pt>
                <c:pt idx="154">
                  <c:v>-5.68</c:v>
                </c:pt>
                <c:pt idx="155">
                  <c:v>-6</c:v>
                </c:pt>
                <c:pt idx="156">
                  <c:v>-6</c:v>
                </c:pt>
                <c:pt idx="157">
                  <c:v>-6.32</c:v>
                </c:pt>
                <c:pt idx="158">
                  <c:v>-6.32</c:v>
                </c:pt>
                <c:pt idx="159">
                  <c:v>-6.56</c:v>
                </c:pt>
                <c:pt idx="160">
                  <c:v>-6.56</c:v>
                </c:pt>
                <c:pt idx="161">
                  <c:v>-6.72</c:v>
                </c:pt>
                <c:pt idx="162">
                  <c:v>-6.72</c:v>
                </c:pt>
                <c:pt idx="163">
                  <c:v>-6.88</c:v>
                </c:pt>
                <c:pt idx="164">
                  <c:v>-6.88</c:v>
                </c:pt>
                <c:pt idx="165">
                  <c:v>-7.04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C5-40DF-BFC5-80E7722D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37664"/>
        <c:axId val="389938208"/>
      </c:scatterChart>
      <c:valAx>
        <c:axId val="38993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t [s]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9938208"/>
        <c:crosses val="autoZero"/>
        <c:crossBetween val="midCat"/>
      </c:valAx>
      <c:valAx>
        <c:axId val="38993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f(t) [V]</a:t>
                </a:r>
              </a:p>
            </c:rich>
          </c:tx>
          <c:layout>
            <c:manualLayout>
              <c:xMode val="edge"/>
              <c:yMode val="edge"/>
              <c:x val="1.9972073490813647E-2"/>
              <c:y val="0.47121536891221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9937664"/>
        <c:crosses val="autoZero"/>
        <c:crossBetween val="midCat"/>
      </c:valAx>
      <c:spPr>
        <a:solidFill>
          <a:schemeClr val="bg1"/>
        </a:solidFill>
        <a:ln>
          <a:solidFill>
            <a:schemeClr val="accent1">
              <a:lumMod val="20000"/>
              <a:lumOff val="8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pperplate Gothic Bold" panose="020E0705020206020404" pitchFamily="34" charset="0"/>
                <a:ea typeface="+mn-ea"/>
                <a:cs typeface="+mn-cs"/>
              </a:defRPr>
            </a:pPr>
            <a:r>
              <a:rPr lang="es-CO">
                <a:latin typeface="Copperplate Gothic Bold" panose="020E0705020206020404" pitchFamily="34" charset="0"/>
              </a:rPr>
              <a:t>SUMATORIA COSENO </a:t>
            </a:r>
            <a:endParaRPr lang="en-US">
              <a:latin typeface="Copperplate Gothic Bold" panose="020E07050202060204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pperplate Gothic Bold" panose="020E07050202060204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409711286089239"/>
          <c:y val="0.17171296296296296"/>
          <c:w val="0.81823622047244093"/>
          <c:h val="0.65032268025320361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Hoja1!$Z$1</c:f>
              <c:strCache>
                <c:ptCount val="1"/>
                <c:pt idx="0">
                  <c:v>∑ an cos(nωt)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Hoja1!$B$2:$B$167</c:f>
              <c:numCache>
                <c:formatCode>0.00E+00</c:formatCode>
                <c:ptCount val="166"/>
                <c:pt idx="0">
                  <c:v>1.24E-2</c:v>
                </c:pt>
                <c:pt idx="1">
                  <c:v>1.2500000000000001E-2</c:v>
                </c:pt>
                <c:pt idx="2">
                  <c:v>1.26E-2</c:v>
                </c:pt>
                <c:pt idx="3">
                  <c:v>1.2699999999999999E-2</c:v>
                </c:pt>
                <c:pt idx="4">
                  <c:v>1.2800000000000001E-2</c:v>
                </c:pt>
                <c:pt idx="5">
                  <c:v>1.29E-2</c:v>
                </c:pt>
                <c:pt idx="6">
                  <c:v>1.2999999999999999E-2</c:v>
                </c:pt>
                <c:pt idx="7">
                  <c:v>1.3100000000000001E-2</c:v>
                </c:pt>
                <c:pt idx="8">
                  <c:v>1.32E-2</c:v>
                </c:pt>
                <c:pt idx="9">
                  <c:v>1.3299999999999999E-2</c:v>
                </c:pt>
                <c:pt idx="10">
                  <c:v>1.34E-2</c:v>
                </c:pt>
                <c:pt idx="11">
                  <c:v>1.35E-2</c:v>
                </c:pt>
                <c:pt idx="12">
                  <c:v>1.3599999999999999E-2</c:v>
                </c:pt>
                <c:pt idx="13">
                  <c:v>1.37E-2</c:v>
                </c:pt>
                <c:pt idx="14">
                  <c:v>1.38E-2</c:v>
                </c:pt>
                <c:pt idx="15">
                  <c:v>1.3899999999999999E-2</c:v>
                </c:pt>
                <c:pt idx="16">
                  <c:v>1.4E-2</c:v>
                </c:pt>
                <c:pt idx="17">
                  <c:v>1.41E-2</c:v>
                </c:pt>
                <c:pt idx="18">
                  <c:v>1.4200000000000001E-2</c:v>
                </c:pt>
                <c:pt idx="19">
                  <c:v>1.43E-2</c:v>
                </c:pt>
                <c:pt idx="20">
                  <c:v>1.44E-2</c:v>
                </c:pt>
                <c:pt idx="21">
                  <c:v>1.4500000000000001E-2</c:v>
                </c:pt>
                <c:pt idx="22">
                  <c:v>1.46E-2</c:v>
                </c:pt>
                <c:pt idx="23">
                  <c:v>1.47E-2</c:v>
                </c:pt>
                <c:pt idx="24">
                  <c:v>1.4800000000000001E-2</c:v>
                </c:pt>
                <c:pt idx="25">
                  <c:v>1.49E-2</c:v>
                </c:pt>
                <c:pt idx="26">
                  <c:v>1.4999999999999999E-2</c:v>
                </c:pt>
                <c:pt idx="27">
                  <c:v>1.5100000000000001E-2</c:v>
                </c:pt>
                <c:pt idx="28">
                  <c:v>1.52E-2</c:v>
                </c:pt>
                <c:pt idx="29">
                  <c:v>1.5299999999999999E-2</c:v>
                </c:pt>
                <c:pt idx="30">
                  <c:v>1.54E-2</c:v>
                </c:pt>
                <c:pt idx="31">
                  <c:v>1.55E-2</c:v>
                </c:pt>
                <c:pt idx="32">
                  <c:v>1.5599999999999999E-2</c:v>
                </c:pt>
                <c:pt idx="33">
                  <c:v>1.5699999999999999E-2</c:v>
                </c:pt>
                <c:pt idx="34">
                  <c:v>1.5800000000000002E-2</c:v>
                </c:pt>
                <c:pt idx="35">
                  <c:v>1.5900000000000001E-2</c:v>
                </c:pt>
                <c:pt idx="36">
                  <c:v>1.6E-2</c:v>
                </c:pt>
                <c:pt idx="37">
                  <c:v>1.61E-2</c:v>
                </c:pt>
                <c:pt idx="38">
                  <c:v>1.6199999999999999E-2</c:v>
                </c:pt>
                <c:pt idx="39">
                  <c:v>1.6299999999999999E-2</c:v>
                </c:pt>
                <c:pt idx="40">
                  <c:v>1.6400000000000001E-2</c:v>
                </c:pt>
                <c:pt idx="41">
                  <c:v>1.6500000000000001E-2</c:v>
                </c:pt>
                <c:pt idx="42">
                  <c:v>1.66E-2</c:v>
                </c:pt>
                <c:pt idx="43">
                  <c:v>1.67E-2</c:v>
                </c:pt>
                <c:pt idx="44">
                  <c:v>1.6799999999999999E-2</c:v>
                </c:pt>
                <c:pt idx="45">
                  <c:v>1.6899999999999998E-2</c:v>
                </c:pt>
                <c:pt idx="46">
                  <c:v>1.7000000000000001E-2</c:v>
                </c:pt>
                <c:pt idx="47">
                  <c:v>1.7100000000000001E-2</c:v>
                </c:pt>
                <c:pt idx="48">
                  <c:v>1.72E-2</c:v>
                </c:pt>
                <c:pt idx="49">
                  <c:v>1.7299999999999999E-2</c:v>
                </c:pt>
                <c:pt idx="50">
                  <c:v>1.7399999999999999E-2</c:v>
                </c:pt>
                <c:pt idx="51">
                  <c:v>1.7500000000000002E-2</c:v>
                </c:pt>
                <c:pt idx="52">
                  <c:v>1.7600000000000001E-2</c:v>
                </c:pt>
                <c:pt idx="53">
                  <c:v>1.77E-2</c:v>
                </c:pt>
                <c:pt idx="54">
                  <c:v>1.78E-2</c:v>
                </c:pt>
                <c:pt idx="55">
                  <c:v>1.7899999999999999E-2</c:v>
                </c:pt>
                <c:pt idx="56">
                  <c:v>1.7999999999999999E-2</c:v>
                </c:pt>
                <c:pt idx="57">
                  <c:v>1.8100000000000002E-2</c:v>
                </c:pt>
                <c:pt idx="58">
                  <c:v>1.8200000000000001E-2</c:v>
                </c:pt>
                <c:pt idx="59">
                  <c:v>1.83E-2</c:v>
                </c:pt>
                <c:pt idx="60">
                  <c:v>1.84E-2</c:v>
                </c:pt>
                <c:pt idx="61">
                  <c:v>1.8499999999999999E-2</c:v>
                </c:pt>
                <c:pt idx="62">
                  <c:v>1.8599999999999998E-2</c:v>
                </c:pt>
                <c:pt idx="63">
                  <c:v>1.8700000000000001E-2</c:v>
                </c:pt>
                <c:pt idx="64">
                  <c:v>1.8800000000000001E-2</c:v>
                </c:pt>
                <c:pt idx="65">
                  <c:v>1.89E-2</c:v>
                </c:pt>
                <c:pt idx="66">
                  <c:v>1.9E-2</c:v>
                </c:pt>
                <c:pt idx="67">
                  <c:v>1.9099999999999999E-2</c:v>
                </c:pt>
                <c:pt idx="68">
                  <c:v>1.9199999999999998E-2</c:v>
                </c:pt>
                <c:pt idx="69">
                  <c:v>1.9300000000000001E-2</c:v>
                </c:pt>
                <c:pt idx="70">
                  <c:v>1.9400000000000001E-2</c:v>
                </c:pt>
                <c:pt idx="71">
                  <c:v>1.95E-2</c:v>
                </c:pt>
                <c:pt idx="72">
                  <c:v>1.9599999999999999E-2</c:v>
                </c:pt>
                <c:pt idx="73">
                  <c:v>1.9699999999999999E-2</c:v>
                </c:pt>
                <c:pt idx="74">
                  <c:v>1.9800000000000002E-2</c:v>
                </c:pt>
                <c:pt idx="75">
                  <c:v>1.9900000000000001E-2</c:v>
                </c:pt>
                <c:pt idx="76">
                  <c:v>0.02</c:v>
                </c:pt>
                <c:pt idx="77">
                  <c:v>2.01E-2</c:v>
                </c:pt>
                <c:pt idx="78">
                  <c:v>2.0199999999999999E-2</c:v>
                </c:pt>
                <c:pt idx="79">
                  <c:v>2.0299999999999999E-2</c:v>
                </c:pt>
                <c:pt idx="80">
                  <c:v>2.0400000000000001E-2</c:v>
                </c:pt>
                <c:pt idx="81">
                  <c:v>2.0500000000000001E-2</c:v>
                </c:pt>
                <c:pt idx="82">
                  <c:v>2.06E-2</c:v>
                </c:pt>
                <c:pt idx="83">
                  <c:v>2.07E-2</c:v>
                </c:pt>
                <c:pt idx="84">
                  <c:v>2.0799999999999999E-2</c:v>
                </c:pt>
                <c:pt idx="85">
                  <c:v>2.0899999999999998E-2</c:v>
                </c:pt>
                <c:pt idx="86">
                  <c:v>2.1000000000000001E-2</c:v>
                </c:pt>
                <c:pt idx="87">
                  <c:v>2.1100000000000001E-2</c:v>
                </c:pt>
                <c:pt idx="88">
                  <c:v>2.12E-2</c:v>
                </c:pt>
                <c:pt idx="89">
                  <c:v>2.1299999999999999E-2</c:v>
                </c:pt>
                <c:pt idx="90">
                  <c:v>2.1399999999999999E-2</c:v>
                </c:pt>
                <c:pt idx="91">
                  <c:v>2.1499999999999998E-2</c:v>
                </c:pt>
                <c:pt idx="92">
                  <c:v>2.1600000000000001E-2</c:v>
                </c:pt>
                <c:pt idx="93">
                  <c:v>2.1700000000000001E-2</c:v>
                </c:pt>
                <c:pt idx="94">
                  <c:v>2.18E-2</c:v>
                </c:pt>
                <c:pt idx="95">
                  <c:v>2.1899999999999999E-2</c:v>
                </c:pt>
                <c:pt idx="96">
                  <c:v>2.1999999999999999E-2</c:v>
                </c:pt>
                <c:pt idx="97">
                  <c:v>2.2100000000000002E-2</c:v>
                </c:pt>
                <c:pt idx="98">
                  <c:v>2.2200000000000001E-2</c:v>
                </c:pt>
                <c:pt idx="99">
                  <c:v>2.23E-2</c:v>
                </c:pt>
                <c:pt idx="100">
                  <c:v>2.24E-2</c:v>
                </c:pt>
                <c:pt idx="101">
                  <c:v>2.2499999999999999E-2</c:v>
                </c:pt>
                <c:pt idx="102">
                  <c:v>2.2599999999999999E-2</c:v>
                </c:pt>
                <c:pt idx="103">
                  <c:v>2.2700000000000001E-2</c:v>
                </c:pt>
                <c:pt idx="104">
                  <c:v>2.2800000000000001E-2</c:v>
                </c:pt>
                <c:pt idx="105">
                  <c:v>2.29E-2</c:v>
                </c:pt>
                <c:pt idx="106">
                  <c:v>2.3E-2</c:v>
                </c:pt>
                <c:pt idx="107">
                  <c:v>2.3099999999999999E-2</c:v>
                </c:pt>
                <c:pt idx="108">
                  <c:v>2.3199999999999998E-2</c:v>
                </c:pt>
                <c:pt idx="109">
                  <c:v>2.3300000000000001E-2</c:v>
                </c:pt>
                <c:pt idx="110">
                  <c:v>2.3400000000000001E-2</c:v>
                </c:pt>
                <c:pt idx="111">
                  <c:v>2.35E-2</c:v>
                </c:pt>
                <c:pt idx="112">
                  <c:v>2.3599999999999999E-2</c:v>
                </c:pt>
                <c:pt idx="113">
                  <c:v>2.3699999999999999E-2</c:v>
                </c:pt>
                <c:pt idx="114">
                  <c:v>2.3800000000000002E-2</c:v>
                </c:pt>
                <c:pt idx="115">
                  <c:v>2.3900000000000001E-2</c:v>
                </c:pt>
                <c:pt idx="116">
                  <c:v>2.4E-2</c:v>
                </c:pt>
                <c:pt idx="117">
                  <c:v>2.41E-2</c:v>
                </c:pt>
                <c:pt idx="118">
                  <c:v>2.4199999999999999E-2</c:v>
                </c:pt>
                <c:pt idx="119">
                  <c:v>2.4299999999999999E-2</c:v>
                </c:pt>
                <c:pt idx="120">
                  <c:v>2.4400000000000002E-2</c:v>
                </c:pt>
                <c:pt idx="121">
                  <c:v>2.4500000000000001E-2</c:v>
                </c:pt>
                <c:pt idx="122">
                  <c:v>2.46E-2</c:v>
                </c:pt>
                <c:pt idx="123">
                  <c:v>2.47E-2</c:v>
                </c:pt>
                <c:pt idx="124">
                  <c:v>2.4799999999999999E-2</c:v>
                </c:pt>
                <c:pt idx="125">
                  <c:v>2.4899999999999999E-2</c:v>
                </c:pt>
                <c:pt idx="126">
                  <c:v>2.5000000000000001E-2</c:v>
                </c:pt>
                <c:pt idx="127">
                  <c:v>2.5100000000000001E-2</c:v>
                </c:pt>
                <c:pt idx="128">
                  <c:v>2.52E-2</c:v>
                </c:pt>
                <c:pt idx="129">
                  <c:v>2.53E-2</c:v>
                </c:pt>
                <c:pt idx="130">
                  <c:v>2.5399999999999999E-2</c:v>
                </c:pt>
                <c:pt idx="131">
                  <c:v>2.5499999999999998E-2</c:v>
                </c:pt>
                <c:pt idx="132">
                  <c:v>2.5600000000000001E-2</c:v>
                </c:pt>
                <c:pt idx="133">
                  <c:v>2.5700000000000001E-2</c:v>
                </c:pt>
                <c:pt idx="134">
                  <c:v>2.58E-2</c:v>
                </c:pt>
                <c:pt idx="135">
                  <c:v>2.5899999999999999E-2</c:v>
                </c:pt>
                <c:pt idx="136">
                  <c:v>2.5999999999999999E-2</c:v>
                </c:pt>
                <c:pt idx="137">
                  <c:v>2.6100000000000002E-2</c:v>
                </c:pt>
                <c:pt idx="138">
                  <c:v>2.6200000000000001E-2</c:v>
                </c:pt>
                <c:pt idx="139">
                  <c:v>2.63E-2</c:v>
                </c:pt>
                <c:pt idx="140">
                  <c:v>2.64E-2</c:v>
                </c:pt>
                <c:pt idx="141">
                  <c:v>2.6499999999999999E-2</c:v>
                </c:pt>
                <c:pt idx="142">
                  <c:v>2.6599999999999999E-2</c:v>
                </c:pt>
                <c:pt idx="143">
                  <c:v>2.6700000000000002E-2</c:v>
                </c:pt>
                <c:pt idx="144">
                  <c:v>2.6800000000000001E-2</c:v>
                </c:pt>
                <c:pt idx="145">
                  <c:v>2.69E-2</c:v>
                </c:pt>
                <c:pt idx="146">
                  <c:v>2.7E-2</c:v>
                </c:pt>
                <c:pt idx="147">
                  <c:v>2.7099999999999999E-2</c:v>
                </c:pt>
                <c:pt idx="148">
                  <c:v>2.7199999999999998E-2</c:v>
                </c:pt>
                <c:pt idx="149">
                  <c:v>2.7300000000000001E-2</c:v>
                </c:pt>
                <c:pt idx="150">
                  <c:v>2.7400000000000001E-2</c:v>
                </c:pt>
                <c:pt idx="151">
                  <c:v>2.75E-2</c:v>
                </c:pt>
                <c:pt idx="152">
                  <c:v>2.76E-2</c:v>
                </c:pt>
                <c:pt idx="153">
                  <c:v>2.7699999999999999E-2</c:v>
                </c:pt>
                <c:pt idx="154">
                  <c:v>2.7799999999999998E-2</c:v>
                </c:pt>
                <c:pt idx="155">
                  <c:v>2.7900000000000001E-2</c:v>
                </c:pt>
                <c:pt idx="156">
                  <c:v>2.8000000000000001E-2</c:v>
                </c:pt>
                <c:pt idx="157">
                  <c:v>2.81E-2</c:v>
                </c:pt>
                <c:pt idx="158">
                  <c:v>2.8199999999999999E-2</c:v>
                </c:pt>
                <c:pt idx="159">
                  <c:v>2.8299999999999999E-2</c:v>
                </c:pt>
                <c:pt idx="160">
                  <c:v>2.8400000000000002E-2</c:v>
                </c:pt>
                <c:pt idx="161">
                  <c:v>2.8500000000000001E-2</c:v>
                </c:pt>
                <c:pt idx="162">
                  <c:v>2.86E-2</c:v>
                </c:pt>
                <c:pt idx="163">
                  <c:v>2.87E-2</c:v>
                </c:pt>
                <c:pt idx="164">
                  <c:v>2.8799999999999999E-2</c:v>
                </c:pt>
                <c:pt idx="165">
                  <c:v>2.8899999999999999E-2</c:v>
                </c:pt>
              </c:numCache>
            </c:numRef>
          </c:xVal>
          <c:yVal>
            <c:numRef>
              <c:f>Hoja1!$Z$2:$Z$167</c:f>
              <c:numCache>
                <c:formatCode>0.00E+00</c:formatCode>
                <c:ptCount val="166"/>
                <c:pt idx="0">
                  <c:v>-1.2305046274826694</c:v>
                </c:pt>
                <c:pt idx="1">
                  <c:v>-1.3188615314266976</c:v>
                </c:pt>
                <c:pt idx="2">
                  <c:v>-1.4204906451054753</c:v>
                </c:pt>
                <c:pt idx="3">
                  <c:v>-1.5303123968248245</c:v>
                </c:pt>
                <c:pt idx="4">
                  <c:v>-1.6409943097174031</c:v>
                </c:pt>
                <c:pt idx="5">
                  <c:v>-1.7436108295772881</c:v>
                </c:pt>
                <c:pt idx="6">
                  <c:v>-1.8285332570561528</c:v>
                </c:pt>
                <c:pt idx="7">
                  <c:v>-1.8864477072646217</c:v>
                </c:pt>
                <c:pt idx="8">
                  <c:v>-1.9093805337698662</c:v>
                </c:pt>
                <c:pt idx="9">
                  <c:v>-1.891607568395641</c:v>
                </c:pt>
                <c:pt idx="10">
                  <c:v>-1.8303363542701887</c:v>
                </c:pt>
                <c:pt idx="11">
                  <c:v>-1.7260776739846373</c:v>
                </c:pt>
                <c:pt idx="12">
                  <c:v>-1.5826605769138353</c:v>
                </c:pt>
                <c:pt idx="13">
                  <c:v>-1.4068888381985556</c:v>
                </c:pt>
                <c:pt idx="14">
                  <c:v>-1.2078806241910292</c:v>
                </c:pt>
                <c:pt idx="15">
                  <c:v>-0.99617139329096349</c:v>
                </c:pt>
                <c:pt idx="16">
                  <c:v>-0.78268780187263343</c:v>
                </c:pt>
                <c:pt idx="17">
                  <c:v>-0.57771412090484142</c:v>
                </c:pt>
                <c:pt idx="18">
                  <c:v>-0.38997079975626947</c:v>
                </c:pt>
                <c:pt idx="19">
                  <c:v>-0.22590782797801109</c:v>
                </c:pt>
                <c:pt idx="20">
                  <c:v>-8.9285931934875329E-2</c:v>
                </c:pt>
                <c:pt idx="21">
                  <c:v>1.8919470684585597E-2</c:v>
                </c:pt>
                <c:pt idx="22">
                  <c:v>0.10029806072264244</c:v>
                </c:pt>
                <c:pt idx="23">
                  <c:v>0.15851385976605303</c:v>
                </c:pt>
                <c:pt idx="24">
                  <c:v>0.19862150110381799</c:v>
                </c:pt>
                <c:pt idx="25">
                  <c:v>0.22628762097424146</c:v>
                </c:pt>
                <c:pt idx="26">
                  <c:v>0.24702223740896198</c:v>
                </c:pt>
                <c:pt idx="27">
                  <c:v>0.26551755932034315</c:v>
                </c:pt>
                <c:pt idx="28">
                  <c:v>0.28517153247665605</c:v>
                </c:pt>
                <c:pt idx="29">
                  <c:v>0.30784377523122597</c:v>
                </c:pt>
                <c:pt idx="30">
                  <c:v>0.33385680480900531</c:v>
                </c:pt>
                <c:pt idx="31">
                  <c:v>0.36222060840808451</c:v>
                </c:pt>
                <c:pt idx="32">
                  <c:v>0.39102854779382301</c:v>
                </c:pt>
                <c:pt idx="33">
                  <c:v>0.41795136589626936</c:v>
                </c:pt>
                <c:pt idx="34">
                  <c:v>0.44074638577545822</c:v>
                </c:pt>
                <c:pt idx="35">
                  <c:v>0.45770183102538187</c:v>
                </c:pt>
                <c:pt idx="36">
                  <c:v>0.46795070188660776</c:v>
                </c:pt>
                <c:pt idx="37">
                  <c:v>0.47161229623916517</c:v>
                </c:pt>
                <c:pt idx="38">
                  <c:v>0.46974848125319391</c:v>
                </c:pt>
                <c:pt idx="39">
                  <c:v>0.46415171310058156</c:v>
                </c:pt>
                <c:pt idx="40">
                  <c:v>0.4570080492495302</c:v>
                </c:pt>
                <c:pt idx="41">
                  <c:v>0.45049711058892716</c:v>
                </c:pt>
                <c:pt idx="42">
                  <c:v>0.44639943232218871</c:v>
                </c:pt>
                <c:pt idx="43">
                  <c:v>0.4457787738647081</c:v>
                </c:pt>
                <c:pt idx="44">
                  <c:v>0.44879334679912702</c:v>
                </c:pt>
                <c:pt idx="45">
                  <c:v>0.45466779706975968</c:v>
                </c:pt>
                <c:pt idx="46">
                  <c:v>0.46183065414212376</c:v>
                </c:pt>
                <c:pt idx="47">
                  <c:v>0.4681940973372522</c:v>
                </c:pt>
                <c:pt idx="48">
                  <c:v>0.47152866030363344</c:v>
                </c:pt>
                <c:pt idx="49">
                  <c:v>0.46986872596053075</c:v>
                </c:pt>
                <c:pt idx="50">
                  <c:v>0.46187806244872004</c:v>
                </c:pt>
                <c:pt idx="51">
                  <c:v>0.44710938858319194</c:v>
                </c:pt>
                <c:pt idx="52">
                  <c:v>0.42610748724301817</c:v>
                </c:pt>
                <c:pt idx="53">
                  <c:v>0.40032950424411545</c:v>
                </c:pt>
                <c:pt idx="54">
                  <c:v>0.37188523117874595</c:v>
                </c:pt>
                <c:pt idx="55">
                  <c:v>0.34312999321862814</c:v>
                </c:pt>
                <c:pt idx="56">
                  <c:v>0.31616867347979211</c:v>
                </c:pt>
                <c:pt idx="57">
                  <c:v>0.29234731321378371</c:v>
                </c:pt>
                <c:pt idx="58">
                  <c:v>0.27181563712525159</c:v>
                </c:pt>
                <c:pt idx="59">
                  <c:v>0.253238329489059</c:v>
                </c:pt>
                <c:pt idx="60">
                  <c:v>0.23371529430524343</c:v>
                </c:pt>
                <c:pt idx="61">
                  <c:v>0.20894362177680587</c:v>
                </c:pt>
                <c:pt idx="62">
                  <c:v>0.1736202156170307</c:v>
                </c:pt>
                <c:pt idx="63">
                  <c:v>0.12204868768666977</c:v>
                </c:pt>
                <c:pt idx="64">
                  <c:v>4.8882239037162968E-2</c:v>
                </c:pt>
                <c:pt idx="65">
                  <c:v>-5.0089489305025291E-2</c:v>
                </c:pt>
                <c:pt idx="66">
                  <c:v>-0.1772135314025505</c:v>
                </c:pt>
                <c:pt idx="67">
                  <c:v>-0.33240861786166981</c:v>
                </c:pt>
                <c:pt idx="68">
                  <c:v>-0.51284793522712868</c:v>
                </c:pt>
                <c:pt idx="69">
                  <c:v>-0.71294699628641089</c:v>
                </c:pt>
                <c:pt idx="70">
                  <c:v>-0.92467670706394367</c:v>
                </c:pt>
                <c:pt idx="71">
                  <c:v>-1.1381804213586395</c:v>
                </c:pt>
                <c:pt idx="72">
                  <c:v>-1.3426339470334339</c:v>
                </c:pt>
                <c:pt idx="73">
                  <c:v>-1.5272544963312762</c:v>
                </c:pt>
                <c:pt idx="74">
                  <c:v>-1.6823430101065759</c:v>
                </c:pt>
                <c:pt idx="75">
                  <c:v>-1.800237220284975</c:v>
                </c:pt>
                <c:pt idx="76">
                  <c:v>-1.8760614250908951</c:v>
                </c:pt>
                <c:pt idx="77">
                  <c:v>-1.9081823257207182</c:v>
                </c:pt>
                <c:pt idx="78">
                  <c:v>-1.8983155111956551</c:v>
                </c:pt>
                <c:pt idx="79">
                  <c:v>-1.8512697680484083</c:v>
                </c:pt>
                <c:pt idx="80">
                  <c:v>-1.7743608083840798</c:v>
                </c:pt>
                <c:pt idx="81">
                  <c:v>-1.6765664570674639</c:v>
                </c:pt>
                <c:pt idx="82">
                  <c:v>-1.5675265296448264</c:v>
                </c:pt>
                <c:pt idx="83">
                  <c:v>-1.4565085053782265</c:v>
                </c:pt>
                <c:pt idx="84">
                  <c:v>-1.3514623675026844</c:v>
                </c:pt>
                <c:pt idx="85">
                  <c:v>-1.2582744421041083</c:v>
                </c:pt>
                <c:pt idx="86">
                  <c:v>-1.1803026229119664</c:v>
                </c:pt>
                <c:pt idx="87">
                  <c:v>-1.1182377727450781</c:v>
                </c:pt>
                <c:pt idx="88">
                  <c:v>-1.0702934261293462</c:v>
                </c:pt>
                <c:pt idx="89">
                  <c:v>-1.0326839016433425</c:v>
                </c:pt>
                <c:pt idx="90">
                  <c:v>-1.0003151442139946</c:v>
                </c:pt>
                <c:pt idx="91">
                  <c:v>-0.96758773447816437</c:v>
                </c:pt>
                <c:pt idx="92">
                  <c:v>-0.92920067167988485</c:v>
                </c:pt>
                <c:pt idx="93">
                  <c:v>-0.88084895783913508</c:v>
                </c:pt>
                <c:pt idx="94">
                  <c:v>-0.81972678839650115</c:v>
                </c:pt>
                <c:pt idx="95">
                  <c:v>-0.7447784393417457</c:v>
                </c:pt>
                <c:pt idx="96">
                  <c:v>-0.65667634152293763</c:v>
                </c:pt>
                <c:pt idx="97">
                  <c:v>-0.55754503650053344</c:v>
                </c:pt>
                <c:pt idx="98">
                  <c:v>-0.45048522519363998</c:v>
                </c:pt>
                <c:pt idx="99">
                  <c:v>-0.33897904813202628</c:v>
                </c:pt>
                <c:pt idx="100">
                  <c:v>-0.22627243631785698</c:v>
                </c:pt>
                <c:pt idx="101">
                  <c:v>-0.11483096740844426</c:v>
                </c:pt>
                <c:pt idx="102">
                  <c:v>-5.9522843525694757E-3</c:v>
                </c:pt>
                <c:pt idx="103">
                  <c:v>0.10040711291980747</c:v>
                </c:pt>
                <c:pt idx="104">
                  <c:v>0.20556624165713738</c:v>
                </c:pt>
                <c:pt idx="105">
                  <c:v>0.31182728301640228</c:v>
                </c:pt>
                <c:pt idx="106">
                  <c:v>0.42200308830712607</c:v>
                </c:pt>
                <c:pt idx="107">
                  <c:v>0.53883855050345719</c:v>
                </c:pt>
                <c:pt idx="108">
                  <c:v>0.66441626574281132</c:v>
                </c:pt>
                <c:pt idx="109">
                  <c:v>0.7996399800723577</c:v>
                </c:pt>
                <c:pt idx="110">
                  <c:v>0.94387860822218606</c:v>
                </c:pt>
                <c:pt idx="111">
                  <c:v>1.094830667184904</c:v>
                </c:pt>
                <c:pt idx="112">
                  <c:v>1.248637082392815</c:v>
                </c:pt>
                <c:pt idx="113">
                  <c:v>1.400234073519641</c:v>
                </c:pt>
                <c:pt idx="114">
                  <c:v>1.5439024154664502</c:v>
                </c:pt>
                <c:pt idx="115">
                  <c:v>1.673939893542258</c:v>
                </c:pt>
                <c:pt idx="116">
                  <c:v>1.785364492969661</c:v>
                </c:pt>
                <c:pt idx="117">
                  <c:v>1.874549605991245</c:v>
                </c:pt>
                <c:pt idx="118">
                  <c:v>1.9397002886831807</c:v>
                </c:pt>
                <c:pt idx="119">
                  <c:v>1.981100354629564</c:v>
                </c:pt>
                <c:pt idx="120">
                  <c:v>2.0010910087549205</c:v>
                </c:pt>
                <c:pt idx="121">
                  <c:v>2.0037785090908287</c:v>
                </c:pt>
                <c:pt idx="122">
                  <c:v>1.9945058591644522</c:v>
                </c:pt>
                <c:pt idx="123">
                  <c:v>1.9791565181922841</c:v>
                </c:pt>
                <c:pt idx="124">
                  <c:v>1.9633819267832235</c:v>
                </c:pt>
                <c:pt idx="125">
                  <c:v>1.9518559102523512</c:v>
                </c:pt>
                <c:pt idx="126">
                  <c:v>1.9476561151219445</c:v>
                </c:pt>
                <c:pt idx="127">
                  <c:v>1.9518559102523509</c:v>
                </c:pt>
                <c:pt idx="128">
                  <c:v>1.9633819267832249</c:v>
                </c:pt>
                <c:pt idx="129">
                  <c:v>1.9791565181922861</c:v>
                </c:pt>
                <c:pt idx="130">
                  <c:v>1.9945058591644538</c:v>
                </c:pt>
                <c:pt idx="131">
                  <c:v>2.0037785090908327</c:v>
                </c:pt>
                <c:pt idx="132">
                  <c:v>2.0010910087549214</c:v>
                </c:pt>
                <c:pt idx="133">
                  <c:v>1.9811003546295682</c:v>
                </c:pt>
                <c:pt idx="134">
                  <c:v>1.9397002886831851</c:v>
                </c:pt>
                <c:pt idx="135">
                  <c:v>1.8745496059912501</c:v>
                </c:pt>
                <c:pt idx="136">
                  <c:v>1.7853644929696635</c:v>
                </c:pt>
                <c:pt idx="137">
                  <c:v>1.6739398935422618</c:v>
                </c:pt>
                <c:pt idx="138">
                  <c:v>1.5439024154664527</c:v>
                </c:pt>
                <c:pt idx="139">
                  <c:v>1.4002340735196466</c:v>
                </c:pt>
                <c:pt idx="140">
                  <c:v>1.2486370823928237</c:v>
                </c:pt>
                <c:pt idx="141">
                  <c:v>1.0948306671849093</c:v>
                </c:pt>
                <c:pt idx="142">
                  <c:v>0.94387860822219294</c:v>
                </c:pt>
                <c:pt idx="143">
                  <c:v>0.79963998007236303</c:v>
                </c:pt>
                <c:pt idx="144">
                  <c:v>0.66441626574281187</c:v>
                </c:pt>
                <c:pt idx="145">
                  <c:v>0.5388385505034623</c:v>
                </c:pt>
                <c:pt idx="146">
                  <c:v>0.42200308830713062</c:v>
                </c:pt>
                <c:pt idx="147">
                  <c:v>0.31182728301640789</c:v>
                </c:pt>
                <c:pt idx="148">
                  <c:v>0.20556624165714329</c:v>
                </c:pt>
                <c:pt idx="149">
                  <c:v>0.10040711291981121</c:v>
                </c:pt>
                <c:pt idx="150">
                  <c:v>-5.9522843525623148E-3</c:v>
                </c:pt>
                <c:pt idx="151">
                  <c:v>-0.11483096740843496</c:v>
                </c:pt>
                <c:pt idx="152">
                  <c:v>-0.2262724363178481</c:v>
                </c:pt>
                <c:pt idx="153">
                  <c:v>-0.33897904813201513</c:v>
                </c:pt>
                <c:pt idx="154">
                  <c:v>-0.45048522519362999</c:v>
                </c:pt>
                <c:pt idx="155">
                  <c:v>-0.55754503650052922</c:v>
                </c:pt>
                <c:pt idx="156">
                  <c:v>-0.65667634152292831</c:v>
                </c:pt>
                <c:pt idx="157">
                  <c:v>-0.74477843934173771</c:v>
                </c:pt>
                <c:pt idx="158">
                  <c:v>-0.81972678839649371</c:v>
                </c:pt>
                <c:pt idx="159">
                  <c:v>-0.88084895783912931</c:v>
                </c:pt>
                <c:pt idx="160">
                  <c:v>-0.92920067167988085</c:v>
                </c:pt>
                <c:pt idx="161">
                  <c:v>-0.96758773447816093</c:v>
                </c:pt>
                <c:pt idx="162">
                  <c:v>-1.0003151442139915</c:v>
                </c:pt>
                <c:pt idx="163">
                  <c:v>-1.0326839016433396</c:v>
                </c:pt>
                <c:pt idx="164">
                  <c:v>-1.0702934261293453</c:v>
                </c:pt>
                <c:pt idx="165">
                  <c:v>-1.1182377727450756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6C-493C-B9E5-FF312128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32224"/>
        <c:axId val="389933856"/>
      </c:scatterChart>
      <c:valAx>
        <c:axId val="389932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t</a:t>
                </a:r>
                <a:r>
                  <a:rPr lang="en-US" baseline="0">
                    <a:latin typeface="Copperplate Gothic Bold" panose="020E0705020206020404" pitchFamily="34" charset="0"/>
                  </a:rPr>
                  <a:t> </a:t>
                </a:r>
                <a:r>
                  <a:rPr lang="en-US">
                    <a:latin typeface="Copperplate Gothic Bold" panose="020E0705020206020404" pitchFamily="34" charset="0"/>
                  </a:rPr>
                  <a:t>[s]</a:t>
                </a:r>
              </a:p>
            </c:rich>
          </c:tx>
          <c:layout>
            <c:manualLayout>
              <c:xMode val="edge"/>
              <c:yMode val="edge"/>
              <c:x val="0.45458420822397194"/>
              <c:y val="0.933114096032113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9933856"/>
        <c:crosses val="autoZero"/>
        <c:crossBetween val="midCat"/>
      </c:valAx>
      <c:valAx>
        <c:axId val="38993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∑ an cos(n</a:t>
                </a:r>
                <a:r>
                  <a:rPr lang="el-GR"/>
                  <a:t>ω</a:t>
                </a:r>
                <a:r>
                  <a:rPr lang="en-US">
                    <a:latin typeface="Copperplate Gothic Bold" panose="020E0705020206020404" pitchFamily="34" charset="0"/>
                  </a:rPr>
                  <a:t>t)</a:t>
                </a:r>
              </a:p>
            </c:rich>
          </c:tx>
          <c:layout>
            <c:manualLayout>
              <c:xMode val="edge"/>
              <c:yMode val="edge"/>
              <c:x val="3.5275590551181089E-3"/>
              <c:y val="0.370057596967045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9932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pperplate Gothic Bold" panose="020E0705020206020404" pitchFamily="34" charset="0"/>
                <a:ea typeface="+mn-ea"/>
                <a:cs typeface="+mn-cs"/>
              </a:defRPr>
            </a:pPr>
            <a:r>
              <a:rPr lang="en-US">
                <a:latin typeface="Copperplate Gothic Bold" panose="020E0705020206020404" pitchFamily="34" charset="0"/>
              </a:rPr>
              <a:t>SUMATORIA</a:t>
            </a:r>
            <a:r>
              <a:rPr lang="en-US" baseline="0">
                <a:latin typeface="Copperplate Gothic Bold" panose="020E0705020206020404" pitchFamily="34" charset="0"/>
              </a:rPr>
              <a:t> SENO</a:t>
            </a:r>
            <a:endParaRPr lang="en-US">
              <a:latin typeface="Copperplate Gothic Bold" panose="020E0705020206020404" pitchFamily="34" charset="0"/>
            </a:endParaRPr>
          </a:p>
        </c:rich>
      </c:tx>
      <c:layout>
        <c:manualLayout>
          <c:xMode val="edge"/>
          <c:yMode val="edge"/>
          <c:x val="0.3509353629037418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pperplate Gothic Bold" panose="020E07050202060204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333236695656532E-2"/>
          <c:y val="0.17171296296296296"/>
          <c:w val="0.83097132376421379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Hoja1!$AA$1</c:f>
              <c:strCache>
                <c:ptCount val="1"/>
                <c:pt idx="0">
                  <c:v>∑ bn sen(nωt)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Hoja1!$B$2:$B$167</c:f>
              <c:numCache>
                <c:formatCode>0.00E+00</c:formatCode>
                <c:ptCount val="166"/>
                <c:pt idx="0">
                  <c:v>1.24E-2</c:v>
                </c:pt>
                <c:pt idx="1">
                  <c:v>1.2500000000000001E-2</c:v>
                </c:pt>
                <c:pt idx="2">
                  <c:v>1.26E-2</c:v>
                </c:pt>
                <c:pt idx="3">
                  <c:v>1.2699999999999999E-2</c:v>
                </c:pt>
                <c:pt idx="4">
                  <c:v>1.2800000000000001E-2</c:v>
                </c:pt>
                <c:pt idx="5">
                  <c:v>1.29E-2</c:v>
                </c:pt>
                <c:pt idx="6">
                  <c:v>1.2999999999999999E-2</c:v>
                </c:pt>
                <c:pt idx="7">
                  <c:v>1.3100000000000001E-2</c:v>
                </c:pt>
                <c:pt idx="8">
                  <c:v>1.32E-2</c:v>
                </c:pt>
                <c:pt idx="9">
                  <c:v>1.3299999999999999E-2</c:v>
                </c:pt>
                <c:pt idx="10">
                  <c:v>1.34E-2</c:v>
                </c:pt>
                <c:pt idx="11">
                  <c:v>1.35E-2</c:v>
                </c:pt>
                <c:pt idx="12">
                  <c:v>1.3599999999999999E-2</c:v>
                </c:pt>
                <c:pt idx="13">
                  <c:v>1.37E-2</c:v>
                </c:pt>
                <c:pt idx="14">
                  <c:v>1.38E-2</c:v>
                </c:pt>
                <c:pt idx="15">
                  <c:v>1.3899999999999999E-2</c:v>
                </c:pt>
                <c:pt idx="16">
                  <c:v>1.4E-2</c:v>
                </c:pt>
                <c:pt idx="17">
                  <c:v>1.41E-2</c:v>
                </c:pt>
                <c:pt idx="18">
                  <c:v>1.4200000000000001E-2</c:v>
                </c:pt>
                <c:pt idx="19">
                  <c:v>1.43E-2</c:v>
                </c:pt>
                <c:pt idx="20">
                  <c:v>1.44E-2</c:v>
                </c:pt>
                <c:pt idx="21">
                  <c:v>1.4500000000000001E-2</c:v>
                </c:pt>
                <c:pt idx="22">
                  <c:v>1.46E-2</c:v>
                </c:pt>
                <c:pt idx="23">
                  <c:v>1.47E-2</c:v>
                </c:pt>
                <c:pt idx="24">
                  <c:v>1.4800000000000001E-2</c:v>
                </c:pt>
                <c:pt idx="25">
                  <c:v>1.49E-2</c:v>
                </c:pt>
                <c:pt idx="26">
                  <c:v>1.4999999999999999E-2</c:v>
                </c:pt>
                <c:pt idx="27">
                  <c:v>1.5100000000000001E-2</c:v>
                </c:pt>
                <c:pt idx="28">
                  <c:v>1.52E-2</c:v>
                </c:pt>
                <c:pt idx="29">
                  <c:v>1.5299999999999999E-2</c:v>
                </c:pt>
                <c:pt idx="30">
                  <c:v>1.54E-2</c:v>
                </c:pt>
                <c:pt idx="31">
                  <c:v>1.55E-2</c:v>
                </c:pt>
                <c:pt idx="32">
                  <c:v>1.5599999999999999E-2</c:v>
                </c:pt>
                <c:pt idx="33">
                  <c:v>1.5699999999999999E-2</c:v>
                </c:pt>
                <c:pt idx="34">
                  <c:v>1.5800000000000002E-2</c:v>
                </c:pt>
                <c:pt idx="35">
                  <c:v>1.5900000000000001E-2</c:v>
                </c:pt>
                <c:pt idx="36">
                  <c:v>1.6E-2</c:v>
                </c:pt>
                <c:pt idx="37">
                  <c:v>1.61E-2</c:v>
                </c:pt>
                <c:pt idx="38">
                  <c:v>1.6199999999999999E-2</c:v>
                </c:pt>
                <c:pt idx="39">
                  <c:v>1.6299999999999999E-2</c:v>
                </c:pt>
                <c:pt idx="40">
                  <c:v>1.6400000000000001E-2</c:v>
                </c:pt>
                <c:pt idx="41">
                  <c:v>1.6500000000000001E-2</c:v>
                </c:pt>
                <c:pt idx="42">
                  <c:v>1.66E-2</c:v>
                </c:pt>
                <c:pt idx="43">
                  <c:v>1.67E-2</c:v>
                </c:pt>
                <c:pt idx="44">
                  <c:v>1.6799999999999999E-2</c:v>
                </c:pt>
                <c:pt idx="45">
                  <c:v>1.6899999999999998E-2</c:v>
                </c:pt>
                <c:pt idx="46">
                  <c:v>1.7000000000000001E-2</c:v>
                </c:pt>
                <c:pt idx="47">
                  <c:v>1.7100000000000001E-2</c:v>
                </c:pt>
                <c:pt idx="48">
                  <c:v>1.72E-2</c:v>
                </c:pt>
                <c:pt idx="49">
                  <c:v>1.7299999999999999E-2</c:v>
                </c:pt>
                <c:pt idx="50">
                  <c:v>1.7399999999999999E-2</c:v>
                </c:pt>
                <c:pt idx="51">
                  <c:v>1.7500000000000002E-2</c:v>
                </c:pt>
                <c:pt idx="52">
                  <c:v>1.7600000000000001E-2</c:v>
                </c:pt>
                <c:pt idx="53">
                  <c:v>1.77E-2</c:v>
                </c:pt>
                <c:pt idx="54">
                  <c:v>1.78E-2</c:v>
                </c:pt>
                <c:pt idx="55">
                  <c:v>1.7899999999999999E-2</c:v>
                </c:pt>
                <c:pt idx="56">
                  <c:v>1.7999999999999999E-2</c:v>
                </c:pt>
                <c:pt idx="57">
                  <c:v>1.8100000000000002E-2</c:v>
                </c:pt>
                <c:pt idx="58">
                  <c:v>1.8200000000000001E-2</c:v>
                </c:pt>
                <c:pt idx="59">
                  <c:v>1.83E-2</c:v>
                </c:pt>
                <c:pt idx="60">
                  <c:v>1.84E-2</c:v>
                </c:pt>
                <c:pt idx="61">
                  <c:v>1.8499999999999999E-2</c:v>
                </c:pt>
                <c:pt idx="62">
                  <c:v>1.8599999999999998E-2</c:v>
                </c:pt>
                <c:pt idx="63">
                  <c:v>1.8700000000000001E-2</c:v>
                </c:pt>
                <c:pt idx="64">
                  <c:v>1.8800000000000001E-2</c:v>
                </c:pt>
                <c:pt idx="65">
                  <c:v>1.89E-2</c:v>
                </c:pt>
                <c:pt idx="66">
                  <c:v>1.9E-2</c:v>
                </c:pt>
                <c:pt idx="67">
                  <c:v>1.9099999999999999E-2</c:v>
                </c:pt>
                <c:pt idx="68">
                  <c:v>1.9199999999999998E-2</c:v>
                </c:pt>
                <c:pt idx="69">
                  <c:v>1.9300000000000001E-2</c:v>
                </c:pt>
                <c:pt idx="70">
                  <c:v>1.9400000000000001E-2</c:v>
                </c:pt>
                <c:pt idx="71">
                  <c:v>1.95E-2</c:v>
                </c:pt>
                <c:pt idx="72">
                  <c:v>1.9599999999999999E-2</c:v>
                </c:pt>
                <c:pt idx="73">
                  <c:v>1.9699999999999999E-2</c:v>
                </c:pt>
                <c:pt idx="74">
                  <c:v>1.9800000000000002E-2</c:v>
                </c:pt>
                <c:pt idx="75">
                  <c:v>1.9900000000000001E-2</c:v>
                </c:pt>
                <c:pt idx="76">
                  <c:v>0.02</c:v>
                </c:pt>
                <c:pt idx="77">
                  <c:v>2.01E-2</c:v>
                </c:pt>
                <c:pt idx="78">
                  <c:v>2.0199999999999999E-2</c:v>
                </c:pt>
                <c:pt idx="79">
                  <c:v>2.0299999999999999E-2</c:v>
                </c:pt>
                <c:pt idx="80">
                  <c:v>2.0400000000000001E-2</c:v>
                </c:pt>
                <c:pt idx="81">
                  <c:v>2.0500000000000001E-2</c:v>
                </c:pt>
                <c:pt idx="82">
                  <c:v>2.06E-2</c:v>
                </c:pt>
                <c:pt idx="83">
                  <c:v>2.07E-2</c:v>
                </c:pt>
                <c:pt idx="84">
                  <c:v>2.0799999999999999E-2</c:v>
                </c:pt>
                <c:pt idx="85">
                  <c:v>2.0899999999999998E-2</c:v>
                </c:pt>
                <c:pt idx="86">
                  <c:v>2.1000000000000001E-2</c:v>
                </c:pt>
                <c:pt idx="87">
                  <c:v>2.1100000000000001E-2</c:v>
                </c:pt>
                <c:pt idx="88">
                  <c:v>2.12E-2</c:v>
                </c:pt>
                <c:pt idx="89">
                  <c:v>2.1299999999999999E-2</c:v>
                </c:pt>
                <c:pt idx="90">
                  <c:v>2.1399999999999999E-2</c:v>
                </c:pt>
                <c:pt idx="91">
                  <c:v>2.1499999999999998E-2</c:v>
                </c:pt>
                <c:pt idx="92">
                  <c:v>2.1600000000000001E-2</c:v>
                </c:pt>
                <c:pt idx="93">
                  <c:v>2.1700000000000001E-2</c:v>
                </c:pt>
                <c:pt idx="94">
                  <c:v>2.18E-2</c:v>
                </c:pt>
                <c:pt idx="95">
                  <c:v>2.1899999999999999E-2</c:v>
                </c:pt>
                <c:pt idx="96">
                  <c:v>2.1999999999999999E-2</c:v>
                </c:pt>
                <c:pt idx="97">
                  <c:v>2.2100000000000002E-2</c:v>
                </c:pt>
                <c:pt idx="98">
                  <c:v>2.2200000000000001E-2</c:v>
                </c:pt>
                <c:pt idx="99">
                  <c:v>2.23E-2</c:v>
                </c:pt>
                <c:pt idx="100">
                  <c:v>2.24E-2</c:v>
                </c:pt>
                <c:pt idx="101">
                  <c:v>2.2499999999999999E-2</c:v>
                </c:pt>
                <c:pt idx="102">
                  <c:v>2.2599999999999999E-2</c:v>
                </c:pt>
                <c:pt idx="103">
                  <c:v>2.2700000000000001E-2</c:v>
                </c:pt>
                <c:pt idx="104">
                  <c:v>2.2800000000000001E-2</c:v>
                </c:pt>
                <c:pt idx="105">
                  <c:v>2.29E-2</c:v>
                </c:pt>
                <c:pt idx="106">
                  <c:v>2.3E-2</c:v>
                </c:pt>
                <c:pt idx="107">
                  <c:v>2.3099999999999999E-2</c:v>
                </c:pt>
                <c:pt idx="108">
                  <c:v>2.3199999999999998E-2</c:v>
                </c:pt>
                <c:pt idx="109">
                  <c:v>2.3300000000000001E-2</c:v>
                </c:pt>
                <c:pt idx="110">
                  <c:v>2.3400000000000001E-2</c:v>
                </c:pt>
                <c:pt idx="111">
                  <c:v>2.35E-2</c:v>
                </c:pt>
                <c:pt idx="112">
                  <c:v>2.3599999999999999E-2</c:v>
                </c:pt>
                <c:pt idx="113">
                  <c:v>2.3699999999999999E-2</c:v>
                </c:pt>
                <c:pt idx="114">
                  <c:v>2.3800000000000002E-2</c:v>
                </c:pt>
                <c:pt idx="115">
                  <c:v>2.3900000000000001E-2</c:v>
                </c:pt>
                <c:pt idx="116">
                  <c:v>2.4E-2</c:v>
                </c:pt>
                <c:pt idx="117">
                  <c:v>2.41E-2</c:v>
                </c:pt>
                <c:pt idx="118">
                  <c:v>2.4199999999999999E-2</c:v>
                </c:pt>
                <c:pt idx="119">
                  <c:v>2.4299999999999999E-2</c:v>
                </c:pt>
                <c:pt idx="120">
                  <c:v>2.4400000000000002E-2</c:v>
                </c:pt>
                <c:pt idx="121">
                  <c:v>2.4500000000000001E-2</c:v>
                </c:pt>
                <c:pt idx="122">
                  <c:v>2.46E-2</c:v>
                </c:pt>
                <c:pt idx="123">
                  <c:v>2.47E-2</c:v>
                </c:pt>
                <c:pt idx="124">
                  <c:v>2.4799999999999999E-2</c:v>
                </c:pt>
                <c:pt idx="125">
                  <c:v>2.4899999999999999E-2</c:v>
                </c:pt>
                <c:pt idx="126">
                  <c:v>2.5000000000000001E-2</c:v>
                </c:pt>
                <c:pt idx="127">
                  <c:v>2.5100000000000001E-2</c:v>
                </c:pt>
                <c:pt idx="128">
                  <c:v>2.52E-2</c:v>
                </c:pt>
                <c:pt idx="129">
                  <c:v>2.53E-2</c:v>
                </c:pt>
                <c:pt idx="130">
                  <c:v>2.5399999999999999E-2</c:v>
                </c:pt>
                <c:pt idx="131">
                  <c:v>2.5499999999999998E-2</c:v>
                </c:pt>
                <c:pt idx="132">
                  <c:v>2.5600000000000001E-2</c:v>
                </c:pt>
                <c:pt idx="133">
                  <c:v>2.5700000000000001E-2</c:v>
                </c:pt>
                <c:pt idx="134">
                  <c:v>2.58E-2</c:v>
                </c:pt>
                <c:pt idx="135">
                  <c:v>2.5899999999999999E-2</c:v>
                </c:pt>
                <c:pt idx="136">
                  <c:v>2.5999999999999999E-2</c:v>
                </c:pt>
                <c:pt idx="137">
                  <c:v>2.6100000000000002E-2</c:v>
                </c:pt>
                <c:pt idx="138">
                  <c:v>2.6200000000000001E-2</c:v>
                </c:pt>
                <c:pt idx="139">
                  <c:v>2.63E-2</c:v>
                </c:pt>
                <c:pt idx="140">
                  <c:v>2.64E-2</c:v>
                </c:pt>
                <c:pt idx="141">
                  <c:v>2.6499999999999999E-2</c:v>
                </c:pt>
                <c:pt idx="142">
                  <c:v>2.6599999999999999E-2</c:v>
                </c:pt>
                <c:pt idx="143">
                  <c:v>2.6700000000000002E-2</c:v>
                </c:pt>
                <c:pt idx="144">
                  <c:v>2.6800000000000001E-2</c:v>
                </c:pt>
                <c:pt idx="145">
                  <c:v>2.69E-2</c:v>
                </c:pt>
                <c:pt idx="146">
                  <c:v>2.7E-2</c:v>
                </c:pt>
                <c:pt idx="147">
                  <c:v>2.7099999999999999E-2</c:v>
                </c:pt>
                <c:pt idx="148">
                  <c:v>2.7199999999999998E-2</c:v>
                </c:pt>
                <c:pt idx="149">
                  <c:v>2.7300000000000001E-2</c:v>
                </c:pt>
                <c:pt idx="150">
                  <c:v>2.7400000000000001E-2</c:v>
                </c:pt>
                <c:pt idx="151">
                  <c:v>2.75E-2</c:v>
                </c:pt>
                <c:pt idx="152">
                  <c:v>2.76E-2</c:v>
                </c:pt>
                <c:pt idx="153">
                  <c:v>2.7699999999999999E-2</c:v>
                </c:pt>
                <c:pt idx="154">
                  <c:v>2.7799999999999998E-2</c:v>
                </c:pt>
                <c:pt idx="155">
                  <c:v>2.7900000000000001E-2</c:v>
                </c:pt>
                <c:pt idx="156">
                  <c:v>2.8000000000000001E-2</c:v>
                </c:pt>
                <c:pt idx="157">
                  <c:v>2.81E-2</c:v>
                </c:pt>
                <c:pt idx="158">
                  <c:v>2.8199999999999999E-2</c:v>
                </c:pt>
                <c:pt idx="159">
                  <c:v>2.8299999999999999E-2</c:v>
                </c:pt>
                <c:pt idx="160">
                  <c:v>2.8400000000000002E-2</c:v>
                </c:pt>
                <c:pt idx="161">
                  <c:v>2.8500000000000001E-2</c:v>
                </c:pt>
                <c:pt idx="162">
                  <c:v>2.86E-2</c:v>
                </c:pt>
                <c:pt idx="163">
                  <c:v>2.87E-2</c:v>
                </c:pt>
                <c:pt idx="164">
                  <c:v>2.8799999999999999E-2</c:v>
                </c:pt>
                <c:pt idx="165">
                  <c:v>2.8899999999999999E-2</c:v>
                </c:pt>
              </c:numCache>
            </c:numRef>
          </c:xVal>
          <c:yVal>
            <c:numRef>
              <c:f>Hoja1!$AA$2:$AA$167</c:f>
              <c:numCache>
                <c:formatCode>0.00E+00</c:formatCode>
                <c:ptCount val="166"/>
                <c:pt idx="0">
                  <c:v>-5.0777505189165533</c:v>
                </c:pt>
                <c:pt idx="1">
                  <c:v>-5.0170612257016414</c:v>
                </c:pt>
                <c:pt idx="2">
                  <c:v>-4.9465749134645973</c:v>
                </c:pt>
                <c:pt idx="3">
                  <c:v>-4.8626714323692468</c:v>
                </c:pt>
                <c:pt idx="4">
                  <c:v>-4.7628065456640716</c:v>
                </c:pt>
                <c:pt idx="5">
                  <c:v>-4.6460007120501174</c:v>
                </c:pt>
                <c:pt idx="6">
                  <c:v>-4.513113628848564</c:v>
                </c:pt>
                <c:pt idx="7">
                  <c:v>-4.3668627718897017</c:v>
                </c:pt>
                <c:pt idx="8">
                  <c:v>-4.2115791352942926</c:v>
                </c:pt>
                <c:pt idx="9">
                  <c:v>-4.0527296065419849</c:v>
                </c:pt>
                <c:pt idx="10">
                  <c:v>-3.8962679264871216</c:v>
                </c:pt>
                <c:pt idx="11">
                  <c:v>-3.7479004713805777</c:v>
                </c:pt>
                <c:pt idx="12">
                  <c:v>-3.6123657462123977</c:v>
                </c:pt>
                <c:pt idx="13">
                  <c:v>-3.4928256667571094</c:v>
                </c:pt>
                <c:pt idx="14">
                  <c:v>-3.3904524449887168</c:v>
                </c:pt>
                <c:pt idx="15">
                  <c:v>-3.3042690449136218</c:v>
                </c:pt>
                <c:pt idx="16">
                  <c:v>-3.2312672155831517</c:v>
                </c:pt>
                <c:pt idx="17">
                  <c:v>-3.1667896440841763</c:v>
                </c:pt>
                <c:pt idx="18">
                  <c:v>-3.1051269201195808</c:v>
                </c:pt>
                <c:pt idx="19">
                  <c:v>-3.0402506866170249</c:v>
                </c:pt>
                <c:pt idx="20">
                  <c:v>-2.9665856144886891</c:v>
                </c:pt>
                <c:pt idx="21">
                  <c:v>-2.8797172950803778</c:v>
                </c:pt>
                <c:pt idx="22">
                  <c:v>-2.7769416001304239</c:v>
                </c:pt>
                <c:pt idx="23">
                  <c:v>-2.6575824050543222</c:v>
                </c:pt>
                <c:pt idx="24">
                  <c:v>-2.5230359216815428</c:v>
                </c:pt>
                <c:pt idx="25">
                  <c:v>-2.3765369729727719</c:v>
                </c:pt>
                <c:pt idx="26">
                  <c:v>-2.2226802972280879</c:v>
                </c:pt>
                <c:pt idx="27">
                  <c:v>-2.0667632216769873</c:v>
                </c:pt>
                <c:pt idx="28">
                  <c:v>-1.9140402321497609</c:v>
                </c:pt>
                <c:pt idx="29">
                  <c:v>-1.7689917618188922</c:v>
                </c:pt>
                <c:pt idx="30">
                  <c:v>-1.6347073013187685</c:v>
                </c:pt>
                <c:pt idx="31">
                  <c:v>-1.5124669940496867</c:v>
                </c:pt>
                <c:pt idx="32">
                  <c:v>-1.4015784107113711</c:v>
                </c:pt>
                <c:pt idx="33">
                  <c:v>-1.2994899713466994</c:v>
                </c:pt>
                <c:pt idx="34">
                  <c:v>-1.2021643468823562</c:v>
                </c:pt>
                <c:pt idx="35">
                  <c:v>-1.1046593740892763</c:v>
                </c:pt>
                <c:pt idx="36">
                  <c:v>-1.0018354866439223</c:v>
                </c:pt>
                <c:pt idx="37">
                  <c:v>-0.88909132891744247</c:v>
                </c:pt>
                <c:pt idx="38">
                  <c:v>-0.76302546377888281</c:v>
                </c:pt>
                <c:pt idx="39">
                  <c:v>-0.62193242374080304</c:v>
                </c:pt>
                <c:pt idx="40">
                  <c:v>-0.46606435442536681</c:v>
                </c:pt>
                <c:pt idx="41">
                  <c:v>-0.29762198131891598</c:v>
                </c:pt>
                <c:pt idx="42">
                  <c:v>-0.12047610682115788</c:v>
                </c:pt>
                <c:pt idx="43">
                  <c:v>6.0341863114836122E-2</c:v>
                </c:pt>
                <c:pt idx="44">
                  <c:v>0.23930990720413681</c:v>
                </c:pt>
                <c:pt idx="45">
                  <c:v>0.41115323123666281</c:v>
                </c:pt>
                <c:pt idx="46">
                  <c:v>0.57154791788984882</c:v>
                </c:pt>
                <c:pt idx="47">
                  <c:v>0.71769306690198975</c:v>
                </c:pt>
                <c:pt idx="48">
                  <c:v>0.84867230065763644</c:v>
                </c:pt>
                <c:pt idx="49">
                  <c:v>0.96555465123251993</c:v>
                </c:pt>
                <c:pt idx="50">
                  <c:v>1.0712209086985358</c:v>
                </c:pt>
                <c:pt idx="51">
                  <c:v>1.1699395144434148</c:v>
                </c:pt>
                <c:pt idx="52">
                  <c:v>1.2667507767497006</c:v>
                </c:pt>
                <c:pt idx="53">
                  <c:v>1.3667447752817341</c:v>
                </c:pt>
                <c:pt idx="54">
                  <c:v>1.4743331316498878</c:v>
                </c:pt>
                <c:pt idx="55">
                  <c:v>1.5926158058725199</c:v>
                </c:pt>
                <c:pt idx="56">
                  <c:v>1.7229310923988059</c:v>
                </c:pt>
                <c:pt idx="57">
                  <c:v>1.864651820154986</c:v>
                </c:pt>
                <c:pt idx="58">
                  <c:v>2.0152568740116119</c:v>
                </c:pt>
                <c:pt idx="59">
                  <c:v>2.1706692159043741</c:v>
                </c:pt>
                <c:pt idx="60">
                  <c:v>2.3258148149114035</c:v>
                </c:pt>
                <c:pt idx="61">
                  <c:v>2.4753263557212049</c:v>
                </c:pt>
                <c:pt idx="62">
                  <c:v>2.6142954827645082</c:v>
                </c:pt>
                <c:pt idx="63">
                  <c:v>2.7389704141677673</c:v>
                </c:pt>
                <c:pt idx="64">
                  <c:v>2.8473029714664371</c:v>
                </c:pt>
                <c:pt idx="65">
                  <c:v>2.9392694206624665</c:v>
                </c:pt>
                <c:pt idx="66">
                  <c:v>3.01692020826159</c:v>
                </c:pt>
                <c:pt idx="67">
                  <c:v>3.0841504888510367</c:v>
                </c:pt>
                <c:pt idx="68">
                  <c:v>3.1462212331127573</c:v>
                </c:pt>
                <c:pt idx="69">
                  <c:v>3.2090944946945825</c:v>
                </c:pt>
                <c:pt idx="70">
                  <c:v>3.2786714942056743</c:v>
                </c:pt>
                <c:pt idx="71">
                  <c:v>3.3600351480510029</c:v>
                </c:pt>
                <c:pt idx="72">
                  <c:v>3.4567977972177264</c:v>
                </c:pt>
                <c:pt idx="73">
                  <c:v>3.5706403456244935</c:v>
                </c:pt>
                <c:pt idx="74">
                  <c:v>3.7011028387238625</c:v>
                </c:pt>
                <c:pt idx="75">
                  <c:v>3.8456523230149267</c:v>
                </c:pt>
                <c:pt idx="76">
                  <c:v>4.0000163272446061</c:v>
                </c:pt>
                <c:pt idx="77">
                  <c:v>4.1587346266720902</c:v>
                </c:pt>
                <c:pt idx="78">
                  <c:v>4.3158529464658111</c:v>
                </c:pt>
                <c:pt idx="79">
                  <c:v>4.4656638418877694</c:v>
                </c:pt>
                <c:pt idx="80">
                  <c:v>4.6033946021086827</c:v>
                </c:pt>
                <c:pt idx="81">
                  <c:v>4.7257503040108437</c:v>
                </c:pt>
                <c:pt idx="82">
                  <c:v>4.8312408600781938</c:v>
                </c:pt>
                <c:pt idx="83">
                  <c:v>4.9202511349017968</c:v>
                </c:pt>
                <c:pt idx="84">
                  <c:v>4.9948487419452317</c:v>
                </c:pt>
                <c:pt idx="85">
                  <c:v>5.0583600757866982</c:v>
                </c:pt>
                <c:pt idx="86">
                  <c:v>5.1147765681261319</c:v>
                </c:pt>
                <c:pt idx="87">
                  <c:v>5.1680758195143559</c:v>
                </c:pt>
                <c:pt idx="88">
                  <c:v>5.2215531312371324</c:v>
                </c:pt>
                <c:pt idx="89">
                  <c:v>5.2772566626142146</c:v>
                </c:pt>
                <c:pt idx="90">
                  <c:v>5.3356044040570865</c:v>
                </c:pt>
                <c:pt idx="91">
                  <c:v>5.3952355613965679</c:v>
                </c:pt>
                <c:pt idx="92">
                  <c:v>5.4531163927827597</c:v>
                </c:pt>
                <c:pt idx="93">
                  <c:v>5.504885542761242</c:v>
                </c:pt>
                <c:pt idx="94">
                  <c:v>5.5453912826128748</c:v>
                </c:pt>
                <c:pt idx="95">
                  <c:v>5.5693472195267848</c:v>
                </c:pt>
                <c:pt idx="96">
                  <c:v>5.572017427792419</c:v>
                </c:pt>
                <c:pt idx="97">
                  <c:v>5.5498385892669742</c:v>
                </c:pt>
                <c:pt idx="98">
                  <c:v>5.5008959143938885</c:v>
                </c:pt>
                <c:pt idx="99">
                  <c:v>5.4251899352705237</c:v>
                </c:pt>
                <c:pt idx="100">
                  <c:v>5.3246598020143132</c:v>
                </c:pt>
                <c:pt idx="101">
                  <c:v>5.2029614754778812</c:v>
                </c:pt>
                <c:pt idx="102">
                  <c:v>5.0650316808211722</c:v>
                </c:pt>
                <c:pt idx="103">
                  <c:v>4.9164962695132219</c:v>
                </c:pt>
                <c:pt idx="104">
                  <c:v>4.7630010526373558</c:v>
                </c:pt>
                <c:pt idx="105">
                  <c:v>4.6095517508320265</c:v>
                </c:pt>
                <c:pt idx="106">
                  <c:v>4.4599465243231551</c:v>
                </c:pt>
                <c:pt idx="107">
                  <c:v>4.3163703032661642</c:v>
                </c:pt>
                <c:pt idx="108">
                  <c:v>4.1791970429361776</c:v>
                </c:pt>
                <c:pt idx="109">
                  <c:v>4.0470174584838583</c:v>
                </c:pt>
                <c:pt idx="110">
                  <c:v>3.9168798034039938</c:v>
                </c:pt>
                <c:pt idx="111">
                  <c:v>3.7847039928952211</c:v>
                </c:pt>
                <c:pt idx="112">
                  <c:v>3.6458084982989809</c:v>
                </c:pt>
                <c:pt idx="113">
                  <c:v>3.4954776208517306</c:v>
                </c:pt>
                <c:pt idx="114">
                  <c:v>3.3294953160425598</c:v>
                </c:pt>
                <c:pt idx="115">
                  <c:v>3.1445805065719443</c:v>
                </c:pt>
                <c:pt idx="116">
                  <c:v>2.9386761739374654</c:v>
                </c:pt>
                <c:pt idx="117">
                  <c:v>2.7110676618820153</c:v>
                </c:pt>
                <c:pt idx="118">
                  <c:v>2.4623310181407767</c:v>
                </c:pt>
                <c:pt idx="119">
                  <c:v>2.1941360843664159</c:v>
                </c:pt>
                <c:pt idx="120">
                  <c:v>1.9089479900931114</c:v>
                </c:pt>
                <c:pt idx="121">
                  <c:v>1.6096821123571632</c:v>
                </c:pt>
                <c:pt idx="122">
                  <c:v>1.2993700147985596</c:v>
                </c:pt>
                <c:pt idx="123">
                  <c:v>0.98088733955853047</c:v>
                </c:pt>
                <c:pt idx="124">
                  <c:v>0.65678040714446295</c:v>
                </c:pt>
                <c:pt idx="125">
                  <c:v>0.32920883354141672</c:v>
                </c:pt>
                <c:pt idx="126">
                  <c:v>2.2288944367101465E-15</c:v>
                </c:pt>
                <c:pt idx="127">
                  <c:v>-0.3292088335413979</c:v>
                </c:pt>
                <c:pt idx="128">
                  <c:v>-0.65678040714444352</c:v>
                </c:pt>
                <c:pt idx="129">
                  <c:v>-0.98088733955851148</c:v>
                </c:pt>
                <c:pt idx="130">
                  <c:v>-1.2993700147985405</c:v>
                </c:pt>
                <c:pt idx="131">
                  <c:v>-1.6096821123571456</c:v>
                </c:pt>
                <c:pt idx="132">
                  <c:v>-1.908947990093107</c:v>
                </c:pt>
                <c:pt idx="133">
                  <c:v>-2.1941360843663995</c:v>
                </c:pt>
                <c:pt idx="134">
                  <c:v>-2.4623310181407612</c:v>
                </c:pt>
                <c:pt idx="135">
                  <c:v>-2.7110676618819993</c:v>
                </c:pt>
                <c:pt idx="136">
                  <c:v>-2.9386761739374627</c:v>
                </c:pt>
                <c:pt idx="137">
                  <c:v>-3.1445805065719297</c:v>
                </c:pt>
                <c:pt idx="138">
                  <c:v>-3.3294953160425549</c:v>
                </c:pt>
                <c:pt idx="139">
                  <c:v>-3.4954776208517178</c:v>
                </c:pt>
                <c:pt idx="140">
                  <c:v>-3.6458084982989698</c:v>
                </c:pt>
                <c:pt idx="141">
                  <c:v>-3.7847039928952086</c:v>
                </c:pt>
                <c:pt idx="142">
                  <c:v>-3.9168798034039836</c:v>
                </c:pt>
                <c:pt idx="143">
                  <c:v>-4.0470174584838459</c:v>
                </c:pt>
                <c:pt idx="144">
                  <c:v>-4.1791970429361749</c:v>
                </c:pt>
                <c:pt idx="145">
                  <c:v>-4.3163703032661527</c:v>
                </c:pt>
                <c:pt idx="146">
                  <c:v>-4.4599465243231471</c:v>
                </c:pt>
                <c:pt idx="147">
                  <c:v>-4.6095517508320167</c:v>
                </c:pt>
                <c:pt idx="148">
                  <c:v>-4.7630010526373461</c:v>
                </c:pt>
                <c:pt idx="149">
                  <c:v>-4.9164962695132211</c:v>
                </c:pt>
                <c:pt idx="150">
                  <c:v>-5.0650316808211651</c:v>
                </c:pt>
                <c:pt idx="151">
                  <c:v>-5.2029614754778724</c:v>
                </c:pt>
                <c:pt idx="152">
                  <c:v>-5.3246598020143088</c:v>
                </c:pt>
                <c:pt idx="153">
                  <c:v>-5.4251899352705184</c:v>
                </c:pt>
                <c:pt idx="154">
                  <c:v>-5.5008959143938814</c:v>
                </c:pt>
                <c:pt idx="155">
                  <c:v>-5.5498385892669742</c:v>
                </c:pt>
                <c:pt idx="156">
                  <c:v>-5.5720174277924173</c:v>
                </c:pt>
                <c:pt idx="157">
                  <c:v>-5.5693472195267857</c:v>
                </c:pt>
                <c:pt idx="158">
                  <c:v>-5.5453912826128775</c:v>
                </c:pt>
                <c:pt idx="159">
                  <c:v>-5.5048855427612429</c:v>
                </c:pt>
                <c:pt idx="160">
                  <c:v>-5.4531163927827588</c:v>
                </c:pt>
                <c:pt idx="161">
                  <c:v>-5.3952355613965723</c:v>
                </c:pt>
                <c:pt idx="162">
                  <c:v>-5.3356044040570909</c:v>
                </c:pt>
                <c:pt idx="163">
                  <c:v>-5.2772566626142181</c:v>
                </c:pt>
                <c:pt idx="164">
                  <c:v>-5.2215531312371324</c:v>
                </c:pt>
                <c:pt idx="165">
                  <c:v>-5.1680758195143559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05-45EB-ABCF-556750205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934400"/>
        <c:axId val="389935488"/>
      </c:scatterChart>
      <c:valAx>
        <c:axId val="38993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t [s]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9935488"/>
        <c:crosses val="autoZero"/>
        <c:crossBetween val="midCat"/>
      </c:valAx>
      <c:valAx>
        <c:axId val="38993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∑ bn sen(n</a:t>
                </a:r>
                <a:r>
                  <a:rPr lang="el-GR"/>
                  <a:t>ω</a:t>
                </a:r>
                <a:r>
                  <a:rPr lang="en-US">
                    <a:latin typeface="Copperplate Gothic Bold" panose="020E0705020206020404" pitchFamily="34" charset="0"/>
                  </a:rPr>
                  <a:t>t)</a:t>
                </a:r>
              </a:p>
            </c:rich>
          </c:tx>
          <c:layout>
            <c:manualLayout>
              <c:xMode val="edge"/>
              <c:yMode val="edge"/>
              <c:x val="3.4380274658488853E-3"/>
              <c:y val="0.38923592884222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9934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pperplate Gothic Bold" panose="020E0705020206020404" pitchFamily="34" charset="0"/>
                <a:ea typeface="+mn-ea"/>
                <a:cs typeface="+mn-cs"/>
              </a:defRPr>
            </a:pPr>
            <a:r>
              <a:rPr lang="es-CO">
                <a:latin typeface="Copperplate Gothic Bold" panose="020E0705020206020404" pitchFamily="34" charset="0"/>
              </a:rPr>
              <a:t>SERIE DE FOURIER</a:t>
            </a:r>
            <a:endParaRPr lang="en-US">
              <a:latin typeface="Copperplate Gothic Bold" panose="020E07050202060204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pperplate Gothic Bold" panose="020E07050202060204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40971128608924"/>
          <c:y val="0.17171296296296296"/>
          <c:w val="0.81823622047244093"/>
          <c:h val="0.70696741032370958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Hoja1!$AB$1</c:f>
              <c:strCache>
                <c:ptCount val="1"/>
                <c:pt idx="0">
                  <c:v>Co + ∑ an cos(nωt) + ∑ bn sen(nωt)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Hoja1!$B$2:$B$167</c:f>
              <c:numCache>
                <c:formatCode>0.00E+00</c:formatCode>
                <c:ptCount val="166"/>
                <c:pt idx="0">
                  <c:v>1.24E-2</c:v>
                </c:pt>
                <c:pt idx="1">
                  <c:v>1.2500000000000001E-2</c:v>
                </c:pt>
                <c:pt idx="2">
                  <c:v>1.26E-2</c:v>
                </c:pt>
                <c:pt idx="3">
                  <c:v>1.2699999999999999E-2</c:v>
                </c:pt>
                <c:pt idx="4">
                  <c:v>1.2800000000000001E-2</c:v>
                </c:pt>
                <c:pt idx="5">
                  <c:v>1.29E-2</c:v>
                </c:pt>
                <c:pt idx="6">
                  <c:v>1.2999999999999999E-2</c:v>
                </c:pt>
                <c:pt idx="7">
                  <c:v>1.3100000000000001E-2</c:v>
                </c:pt>
                <c:pt idx="8">
                  <c:v>1.32E-2</c:v>
                </c:pt>
                <c:pt idx="9">
                  <c:v>1.3299999999999999E-2</c:v>
                </c:pt>
                <c:pt idx="10">
                  <c:v>1.34E-2</c:v>
                </c:pt>
                <c:pt idx="11">
                  <c:v>1.35E-2</c:v>
                </c:pt>
                <c:pt idx="12">
                  <c:v>1.3599999999999999E-2</c:v>
                </c:pt>
                <c:pt idx="13">
                  <c:v>1.37E-2</c:v>
                </c:pt>
                <c:pt idx="14">
                  <c:v>1.38E-2</c:v>
                </c:pt>
                <c:pt idx="15">
                  <c:v>1.3899999999999999E-2</c:v>
                </c:pt>
                <c:pt idx="16">
                  <c:v>1.4E-2</c:v>
                </c:pt>
                <c:pt idx="17">
                  <c:v>1.41E-2</c:v>
                </c:pt>
                <c:pt idx="18">
                  <c:v>1.4200000000000001E-2</c:v>
                </c:pt>
                <c:pt idx="19">
                  <c:v>1.43E-2</c:v>
                </c:pt>
                <c:pt idx="20">
                  <c:v>1.44E-2</c:v>
                </c:pt>
                <c:pt idx="21">
                  <c:v>1.4500000000000001E-2</c:v>
                </c:pt>
                <c:pt idx="22">
                  <c:v>1.46E-2</c:v>
                </c:pt>
                <c:pt idx="23">
                  <c:v>1.47E-2</c:v>
                </c:pt>
                <c:pt idx="24">
                  <c:v>1.4800000000000001E-2</c:v>
                </c:pt>
                <c:pt idx="25">
                  <c:v>1.49E-2</c:v>
                </c:pt>
                <c:pt idx="26">
                  <c:v>1.4999999999999999E-2</c:v>
                </c:pt>
                <c:pt idx="27">
                  <c:v>1.5100000000000001E-2</c:v>
                </c:pt>
                <c:pt idx="28">
                  <c:v>1.52E-2</c:v>
                </c:pt>
                <c:pt idx="29">
                  <c:v>1.5299999999999999E-2</c:v>
                </c:pt>
                <c:pt idx="30">
                  <c:v>1.54E-2</c:v>
                </c:pt>
                <c:pt idx="31">
                  <c:v>1.55E-2</c:v>
                </c:pt>
                <c:pt idx="32">
                  <c:v>1.5599999999999999E-2</c:v>
                </c:pt>
                <c:pt idx="33">
                  <c:v>1.5699999999999999E-2</c:v>
                </c:pt>
                <c:pt idx="34">
                  <c:v>1.5800000000000002E-2</c:v>
                </c:pt>
                <c:pt idx="35">
                  <c:v>1.5900000000000001E-2</c:v>
                </c:pt>
                <c:pt idx="36">
                  <c:v>1.6E-2</c:v>
                </c:pt>
                <c:pt idx="37">
                  <c:v>1.61E-2</c:v>
                </c:pt>
                <c:pt idx="38">
                  <c:v>1.6199999999999999E-2</c:v>
                </c:pt>
                <c:pt idx="39">
                  <c:v>1.6299999999999999E-2</c:v>
                </c:pt>
                <c:pt idx="40">
                  <c:v>1.6400000000000001E-2</c:v>
                </c:pt>
                <c:pt idx="41">
                  <c:v>1.6500000000000001E-2</c:v>
                </c:pt>
                <c:pt idx="42">
                  <c:v>1.66E-2</c:v>
                </c:pt>
                <c:pt idx="43">
                  <c:v>1.67E-2</c:v>
                </c:pt>
                <c:pt idx="44">
                  <c:v>1.6799999999999999E-2</c:v>
                </c:pt>
                <c:pt idx="45">
                  <c:v>1.6899999999999998E-2</c:v>
                </c:pt>
                <c:pt idx="46">
                  <c:v>1.7000000000000001E-2</c:v>
                </c:pt>
                <c:pt idx="47">
                  <c:v>1.7100000000000001E-2</c:v>
                </c:pt>
                <c:pt idx="48">
                  <c:v>1.72E-2</c:v>
                </c:pt>
                <c:pt idx="49">
                  <c:v>1.7299999999999999E-2</c:v>
                </c:pt>
                <c:pt idx="50">
                  <c:v>1.7399999999999999E-2</c:v>
                </c:pt>
                <c:pt idx="51">
                  <c:v>1.7500000000000002E-2</c:v>
                </c:pt>
                <c:pt idx="52">
                  <c:v>1.7600000000000001E-2</c:v>
                </c:pt>
                <c:pt idx="53">
                  <c:v>1.77E-2</c:v>
                </c:pt>
                <c:pt idx="54">
                  <c:v>1.78E-2</c:v>
                </c:pt>
                <c:pt idx="55">
                  <c:v>1.7899999999999999E-2</c:v>
                </c:pt>
                <c:pt idx="56">
                  <c:v>1.7999999999999999E-2</c:v>
                </c:pt>
                <c:pt idx="57">
                  <c:v>1.8100000000000002E-2</c:v>
                </c:pt>
                <c:pt idx="58">
                  <c:v>1.8200000000000001E-2</c:v>
                </c:pt>
                <c:pt idx="59">
                  <c:v>1.83E-2</c:v>
                </c:pt>
                <c:pt idx="60">
                  <c:v>1.84E-2</c:v>
                </c:pt>
                <c:pt idx="61">
                  <c:v>1.8499999999999999E-2</c:v>
                </c:pt>
                <c:pt idx="62">
                  <c:v>1.8599999999999998E-2</c:v>
                </c:pt>
                <c:pt idx="63">
                  <c:v>1.8700000000000001E-2</c:v>
                </c:pt>
                <c:pt idx="64">
                  <c:v>1.8800000000000001E-2</c:v>
                </c:pt>
                <c:pt idx="65">
                  <c:v>1.89E-2</c:v>
                </c:pt>
                <c:pt idx="66">
                  <c:v>1.9E-2</c:v>
                </c:pt>
                <c:pt idx="67">
                  <c:v>1.9099999999999999E-2</c:v>
                </c:pt>
                <c:pt idx="68">
                  <c:v>1.9199999999999998E-2</c:v>
                </c:pt>
                <c:pt idx="69">
                  <c:v>1.9300000000000001E-2</c:v>
                </c:pt>
                <c:pt idx="70">
                  <c:v>1.9400000000000001E-2</c:v>
                </c:pt>
                <c:pt idx="71">
                  <c:v>1.95E-2</c:v>
                </c:pt>
                <c:pt idx="72">
                  <c:v>1.9599999999999999E-2</c:v>
                </c:pt>
                <c:pt idx="73">
                  <c:v>1.9699999999999999E-2</c:v>
                </c:pt>
                <c:pt idx="74">
                  <c:v>1.9800000000000002E-2</c:v>
                </c:pt>
                <c:pt idx="75">
                  <c:v>1.9900000000000001E-2</c:v>
                </c:pt>
                <c:pt idx="76">
                  <c:v>0.02</c:v>
                </c:pt>
                <c:pt idx="77">
                  <c:v>2.01E-2</c:v>
                </c:pt>
                <c:pt idx="78">
                  <c:v>2.0199999999999999E-2</c:v>
                </c:pt>
                <c:pt idx="79">
                  <c:v>2.0299999999999999E-2</c:v>
                </c:pt>
                <c:pt idx="80">
                  <c:v>2.0400000000000001E-2</c:v>
                </c:pt>
                <c:pt idx="81">
                  <c:v>2.0500000000000001E-2</c:v>
                </c:pt>
                <c:pt idx="82">
                  <c:v>2.06E-2</c:v>
                </c:pt>
                <c:pt idx="83">
                  <c:v>2.07E-2</c:v>
                </c:pt>
                <c:pt idx="84">
                  <c:v>2.0799999999999999E-2</c:v>
                </c:pt>
                <c:pt idx="85">
                  <c:v>2.0899999999999998E-2</c:v>
                </c:pt>
                <c:pt idx="86">
                  <c:v>2.1000000000000001E-2</c:v>
                </c:pt>
                <c:pt idx="87">
                  <c:v>2.1100000000000001E-2</c:v>
                </c:pt>
                <c:pt idx="88">
                  <c:v>2.12E-2</c:v>
                </c:pt>
                <c:pt idx="89">
                  <c:v>2.1299999999999999E-2</c:v>
                </c:pt>
                <c:pt idx="90">
                  <c:v>2.1399999999999999E-2</c:v>
                </c:pt>
                <c:pt idx="91">
                  <c:v>2.1499999999999998E-2</c:v>
                </c:pt>
                <c:pt idx="92">
                  <c:v>2.1600000000000001E-2</c:v>
                </c:pt>
                <c:pt idx="93">
                  <c:v>2.1700000000000001E-2</c:v>
                </c:pt>
                <c:pt idx="94">
                  <c:v>2.18E-2</c:v>
                </c:pt>
                <c:pt idx="95">
                  <c:v>2.1899999999999999E-2</c:v>
                </c:pt>
                <c:pt idx="96">
                  <c:v>2.1999999999999999E-2</c:v>
                </c:pt>
                <c:pt idx="97">
                  <c:v>2.2100000000000002E-2</c:v>
                </c:pt>
                <c:pt idx="98">
                  <c:v>2.2200000000000001E-2</c:v>
                </c:pt>
                <c:pt idx="99">
                  <c:v>2.23E-2</c:v>
                </c:pt>
                <c:pt idx="100">
                  <c:v>2.24E-2</c:v>
                </c:pt>
                <c:pt idx="101">
                  <c:v>2.2499999999999999E-2</c:v>
                </c:pt>
                <c:pt idx="102">
                  <c:v>2.2599999999999999E-2</c:v>
                </c:pt>
                <c:pt idx="103">
                  <c:v>2.2700000000000001E-2</c:v>
                </c:pt>
                <c:pt idx="104">
                  <c:v>2.2800000000000001E-2</c:v>
                </c:pt>
                <c:pt idx="105">
                  <c:v>2.29E-2</c:v>
                </c:pt>
                <c:pt idx="106">
                  <c:v>2.3E-2</c:v>
                </c:pt>
                <c:pt idx="107">
                  <c:v>2.3099999999999999E-2</c:v>
                </c:pt>
                <c:pt idx="108">
                  <c:v>2.3199999999999998E-2</c:v>
                </c:pt>
                <c:pt idx="109">
                  <c:v>2.3300000000000001E-2</c:v>
                </c:pt>
                <c:pt idx="110">
                  <c:v>2.3400000000000001E-2</c:v>
                </c:pt>
                <c:pt idx="111">
                  <c:v>2.35E-2</c:v>
                </c:pt>
                <c:pt idx="112">
                  <c:v>2.3599999999999999E-2</c:v>
                </c:pt>
                <c:pt idx="113">
                  <c:v>2.3699999999999999E-2</c:v>
                </c:pt>
                <c:pt idx="114">
                  <c:v>2.3800000000000002E-2</c:v>
                </c:pt>
                <c:pt idx="115">
                  <c:v>2.3900000000000001E-2</c:v>
                </c:pt>
                <c:pt idx="116">
                  <c:v>2.4E-2</c:v>
                </c:pt>
                <c:pt idx="117">
                  <c:v>2.41E-2</c:v>
                </c:pt>
                <c:pt idx="118">
                  <c:v>2.4199999999999999E-2</c:v>
                </c:pt>
                <c:pt idx="119">
                  <c:v>2.4299999999999999E-2</c:v>
                </c:pt>
                <c:pt idx="120">
                  <c:v>2.4400000000000002E-2</c:v>
                </c:pt>
                <c:pt idx="121">
                  <c:v>2.4500000000000001E-2</c:v>
                </c:pt>
                <c:pt idx="122">
                  <c:v>2.46E-2</c:v>
                </c:pt>
                <c:pt idx="123">
                  <c:v>2.47E-2</c:v>
                </c:pt>
                <c:pt idx="124">
                  <c:v>2.4799999999999999E-2</c:v>
                </c:pt>
                <c:pt idx="125">
                  <c:v>2.4899999999999999E-2</c:v>
                </c:pt>
                <c:pt idx="126">
                  <c:v>2.5000000000000001E-2</c:v>
                </c:pt>
                <c:pt idx="127">
                  <c:v>2.5100000000000001E-2</c:v>
                </c:pt>
                <c:pt idx="128">
                  <c:v>2.52E-2</c:v>
                </c:pt>
                <c:pt idx="129">
                  <c:v>2.53E-2</c:v>
                </c:pt>
                <c:pt idx="130">
                  <c:v>2.5399999999999999E-2</c:v>
                </c:pt>
                <c:pt idx="131">
                  <c:v>2.5499999999999998E-2</c:v>
                </c:pt>
                <c:pt idx="132">
                  <c:v>2.5600000000000001E-2</c:v>
                </c:pt>
                <c:pt idx="133">
                  <c:v>2.5700000000000001E-2</c:v>
                </c:pt>
                <c:pt idx="134">
                  <c:v>2.58E-2</c:v>
                </c:pt>
                <c:pt idx="135">
                  <c:v>2.5899999999999999E-2</c:v>
                </c:pt>
                <c:pt idx="136">
                  <c:v>2.5999999999999999E-2</c:v>
                </c:pt>
                <c:pt idx="137">
                  <c:v>2.6100000000000002E-2</c:v>
                </c:pt>
                <c:pt idx="138">
                  <c:v>2.6200000000000001E-2</c:v>
                </c:pt>
                <c:pt idx="139">
                  <c:v>2.63E-2</c:v>
                </c:pt>
                <c:pt idx="140">
                  <c:v>2.64E-2</c:v>
                </c:pt>
                <c:pt idx="141">
                  <c:v>2.6499999999999999E-2</c:v>
                </c:pt>
                <c:pt idx="142">
                  <c:v>2.6599999999999999E-2</c:v>
                </c:pt>
                <c:pt idx="143">
                  <c:v>2.6700000000000002E-2</c:v>
                </c:pt>
                <c:pt idx="144">
                  <c:v>2.6800000000000001E-2</c:v>
                </c:pt>
                <c:pt idx="145">
                  <c:v>2.69E-2</c:v>
                </c:pt>
                <c:pt idx="146">
                  <c:v>2.7E-2</c:v>
                </c:pt>
                <c:pt idx="147">
                  <c:v>2.7099999999999999E-2</c:v>
                </c:pt>
                <c:pt idx="148">
                  <c:v>2.7199999999999998E-2</c:v>
                </c:pt>
                <c:pt idx="149">
                  <c:v>2.7300000000000001E-2</c:v>
                </c:pt>
                <c:pt idx="150">
                  <c:v>2.7400000000000001E-2</c:v>
                </c:pt>
                <c:pt idx="151">
                  <c:v>2.75E-2</c:v>
                </c:pt>
                <c:pt idx="152">
                  <c:v>2.76E-2</c:v>
                </c:pt>
                <c:pt idx="153">
                  <c:v>2.7699999999999999E-2</c:v>
                </c:pt>
                <c:pt idx="154">
                  <c:v>2.7799999999999998E-2</c:v>
                </c:pt>
                <c:pt idx="155">
                  <c:v>2.7900000000000001E-2</c:v>
                </c:pt>
                <c:pt idx="156">
                  <c:v>2.8000000000000001E-2</c:v>
                </c:pt>
                <c:pt idx="157">
                  <c:v>2.81E-2</c:v>
                </c:pt>
                <c:pt idx="158">
                  <c:v>2.8199999999999999E-2</c:v>
                </c:pt>
                <c:pt idx="159">
                  <c:v>2.8299999999999999E-2</c:v>
                </c:pt>
                <c:pt idx="160">
                  <c:v>2.8400000000000002E-2</c:v>
                </c:pt>
                <c:pt idx="161">
                  <c:v>2.8500000000000001E-2</c:v>
                </c:pt>
                <c:pt idx="162">
                  <c:v>2.86E-2</c:v>
                </c:pt>
                <c:pt idx="163">
                  <c:v>2.87E-2</c:v>
                </c:pt>
                <c:pt idx="164">
                  <c:v>2.8799999999999999E-2</c:v>
                </c:pt>
                <c:pt idx="165">
                  <c:v>2.8899999999999999E-2</c:v>
                </c:pt>
              </c:numCache>
            </c:numRef>
          </c:xVal>
          <c:yVal>
            <c:numRef>
              <c:f>Hoja1!$AB$2:$AB$167</c:f>
              <c:numCache>
                <c:formatCode>0.00E+00</c:formatCode>
                <c:ptCount val="166"/>
                <c:pt idx="0">
                  <c:v>-6.347290688567897</c:v>
                </c:pt>
                <c:pt idx="1">
                  <c:v>-6.3749582992970133</c:v>
                </c:pt>
                <c:pt idx="2">
                  <c:v>-6.4061011007387467</c:v>
                </c:pt>
                <c:pt idx="3">
                  <c:v>-6.4320193713627454</c:v>
                </c:pt>
                <c:pt idx="4">
                  <c:v>-6.442836397550149</c:v>
                </c:pt>
                <c:pt idx="5">
                  <c:v>-6.4286470837960801</c:v>
                </c:pt>
                <c:pt idx="6">
                  <c:v>-6.3806824280733911</c:v>
                </c:pt>
                <c:pt idx="7">
                  <c:v>-6.2923460213229978</c:v>
                </c:pt>
                <c:pt idx="8">
                  <c:v>-6.1599952112328333</c:v>
                </c:pt>
                <c:pt idx="9">
                  <c:v>-5.9833727171063007</c:v>
                </c:pt>
                <c:pt idx="10">
                  <c:v>-5.7656398229259844</c:v>
                </c:pt>
                <c:pt idx="11">
                  <c:v>-5.5130136875338893</c:v>
                </c:pt>
                <c:pt idx="12">
                  <c:v>-5.2340618652949074</c:v>
                </c:pt>
                <c:pt idx="13">
                  <c:v>-4.9387500471243388</c:v>
                </c:pt>
                <c:pt idx="14">
                  <c:v>-4.6373686113484203</c:v>
                </c:pt>
                <c:pt idx="15">
                  <c:v>-4.3394759803732601</c:v>
                </c:pt>
                <c:pt idx="16">
                  <c:v>-4.05299055962446</c:v>
                </c:pt>
                <c:pt idx="17">
                  <c:v>-3.7835393071576924</c:v>
                </c:pt>
                <c:pt idx="18">
                  <c:v>-3.5341332620445245</c:v>
                </c:pt>
                <c:pt idx="19">
                  <c:v>-3.3051940567637104</c:v>
                </c:pt>
                <c:pt idx="20">
                  <c:v>-3.094907088592239</c:v>
                </c:pt>
                <c:pt idx="21">
                  <c:v>-2.8998333665644664</c:v>
                </c:pt>
                <c:pt idx="22">
                  <c:v>-2.715679081576456</c:v>
                </c:pt>
                <c:pt idx="23">
                  <c:v>-2.5381040874569436</c:v>
                </c:pt>
                <c:pt idx="24">
                  <c:v>-2.3634499627463992</c:v>
                </c:pt>
                <c:pt idx="25">
                  <c:v>-2.189284894167205</c:v>
                </c:pt>
                <c:pt idx="26">
                  <c:v>-2.0146936019878003</c:v>
                </c:pt>
                <c:pt idx="27">
                  <c:v>-1.8402812045253185</c:v>
                </c:pt>
                <c:pt idx="28">
                  <c:v>-1.6679042418417793</c:v>
                </c:pt>
                <c:pt idx="29">
                  <c:v>-1.5001835287563405</c:v>
                </c:pt>
                <c:pt idx="30">
                  <c:v>-1.3398860386784377</c:v>
                </c:pt>
                <c:pt idx="31">
                  <c:v>-1.1892819278102764</c:v>
                </c:pt>
                <c:pt idx="32">
                  <c:v>-1.0495854050862226</c:v>
                </c:pt>
                <c:pt idx="33">
                  <c:v>-0.9205741476191045</c:v>
                </c:pt>
                <c:pt idx="34">
                  <c:v>-0.80045350327557241</c:v>
                </c:pt>
                <c:pt idx="35">
                  <c:v>-0.68599308523256886</c:v>
                </c:pt>
                <c:pt idx="36">
                  <c:v>-0.57292032692598893</c:v>
                </c:pt>
                <c:pt idx="37">
                  <c:v>-0.45651457484695168</c:v>
                </c:pt>
                <c:pt idx="38">
                  <c:v>-0.33231252469436329</c:v>
                </c:pt>
                <c:pt idx="39">
                  <c:v>-0.19681625280889586</c:v>
                </c:pt>
                <c:pt idx="40">
                  <c:v>-4.8091847344510996E-2</c:v>
                </c:pt>
                <c:pt idx="41">
                  <c:v>0.11383958710133679</c:v>
                </c:pt>
                <c:pt idx="42">
                  <c:v>0.28688778333235643</c:v>
                </c:pt>
                <c:pt idx="43">
                  <c:v>0.46708509481086985</c:v>
                </c:pt>
                <c:pt idx="44">
                  <c:v>0.64906771183458944</c:v>
                </c:pt>
                <c:pt idx="45">
                  <c:v>0.82678548613774816</c:v>
                </c:pt>
                <c:pt idx="46">
                  <c:v>0.99434302986329826</c:v>
                </c:pt>
                <c:pt idx="47">
                  <c:v>1.1468516220705676</c:v>
                </c:pt>
                <c:pt idx="48">
                  <c:v>1.2811654187925954</c:v>
                </c:pt>
                <c:pt idx="49">
                  <c:v>1.3963878350243764</c:v>
                </c:pt>
                <c:pt idx="50">
                  <c:v>1.4940634289785815</c:v>
                </c:pt>
                <c:pt idx="51">
                  <c:v>1.5780133608579323</c:v>
                </c:pt>
                <c:pt idx="52">
                  <c:v>1.6538227218240444</c:v>
                </c:pt>
                <c:pt idx="53">
                  <c:v>1.7280387373571751</c:v>
                </c:pt>
                <c:pt idx="54">
                  <c:v>1.8071828206599594</c:v>
                </c:pt>
                <c:pt idx="55">
                  <c:v>1.8967102569224736</c:v>
                </c:pt>
                <c:pt idx="56">
                  <c:v>2.0000642237099235</c:v>
                </c:pt>
                <c:pt idx="57">
                  <c:v>2.1179635912000951</c:v>
                </c:pt>
                <c:pt idx="58">
                  <c:v>2.2480369689681892</c:v>
                </c:pt>
                <c:pt idx="59">
                  <c:v>2.3848720032247588</c:v>
                </c:pt>
                <c:pt idx="60">
                  <c:v>2.5204945670479724</c:v>
                </c:pt>
                <c:pt idx="61">
                  <c:v>2.6452344353293364</c:v>
                </c:pt>
                <c:pt idx="62">
                  <c:v>2.7488801562128646</c:v>
                </c:pt>
                <c:pt idx="63">
                  <c:v>2.8219835596857625</c:v>
                </c:pt>
                <c:pt idx="64">
                  <c:v>2.8571496683349258</c:v>
                </c:pt>
                <c:pt idx="65">
                  <c:v>2.8501443891887668</c:v>
                </c:pt>
                <c:pt idx="66">
                  <c:v>2.800671134690365</c:v>
                </c:pt>
                <c:pt idx="67">
                  <c:v>2.7127063288206923</c:v>
                </c:pt>
                <c:pt idx="68">
                  <c:v>2.5943377557169542</c:v>
                </c:pt>
                <c:pt idx="69">
                  <c:v>2.4571119562394972</c:v>
                </c:pt>
                <c:pt idx="70">
                  <c:v>2.3149592449730561</c:v>
                </c:pt>
                <c:pt idx="71">
                  <c:v>2.1828191845236891</c:v>
                </c:pt>
                <c:pt idx="72">
                  <c:v>2.0751283080156182</c:v>
                </c:pt>
                <c:pt idx="73">
                  <c:v>2.0043503071245432</c:v>
                </c:pt>
                <c:pt idx="74">
                  <c:v>1.9797242864486122</c:v>
                </c:pt>
                <c:pt idx="75">
                  <c:v>2.0063795605612773</c:v>
                </c:pt>
                <c:pt idx="76">
                  <c:v>2.0849193599850366</c:v>
                </c:pt>
                <c:pt idx="77">
                  <c:v>2.2115167587826976</c:v>
                </c:pt>
                <c:pt idx="78">
                  <c:v>2.3785018931014816</c:v>
                </c:pt>
                <c:pt idx="79">
                  <c:v>2.5753585316706866</c:v>
                </c:pt>
                <c:pt idx="80">
                  <c:v>2.7899982515559287</c:v>
                </c:pt>
                <c:pt idx="81">
                  <c:v>3.0101483047747055</c:v>
                </c:pt>
                <c:pt idx="82">
                  <c:v>3.224678788264693</c:v>
                </c:pt>
                <c:pt idx="83">
                  <c:v>3.4247070873548959</c:v>
                </c:pt>
                <c:pt idx="84">
                  <c:v>3.6043508322738731</c:v>
                </c:pt>
                <c:pt idx="85">
                  <c:v>3.7610500915139156</c:v>
                </c:pt>
                <c:pt idx="86">
                  <c:v>3.8954384030454912</c:v>
                </c:pt>
                <c:pt idx="87">
                  <c:v>4.0108025046006031</c:v>
                </c:pt>
                <c:pt idx="88">
                  <c:v>4.1122241629391123</c:v>
                </c:pt>
                <c:pt idx="89">
                  <c:v>4.2055372188021973</c:v>
                </c:pt>
                <c:pt idx="90">
                  <c:v>4.2962537176744178</c:v>
                </c:pt>
                <c:pt idx="91">
                  <c:v>4.3886122847497289</c:v>
                </c:pt>
                <c:pt idx="92">
                  <c:v>4.4848801789342003</c:v>
                </c:pt>
                <c:pt idx="93">
                  <c:v>4.5850010427534329</c:v>
                </c:pt>
                <c:pt idx="94">
                  <c:v>4.6866289520476991</c:v>
                </c:pt>
                <c:pt idx="95">
                  <c:v>4.7855332380163649</c:v>
                </c:pt>
                <c:pt idx="96">
                  <c:v>4.8763055441008074</c:v>
                </c:pt>
                <c:pt idx="97">
                  <c:v>4.9532580105977662</c:v>
                </c:pt>
                <c:pt idx="98">
                  <c:v>5.0113751470315737</c:v>
                </c:pt>
                <c:pt idx="99">
                  <c:v>5.0471753449698227</c:v>
                </c:pt>
                <c:pt idx="100">
                  <c:v>5.0593518235277815</c:v>
                </c:pt>
                <c:pt idx="101">
                  <c:v>5.0490949659007622</c:v>
                </c:pt>
                <c:pt idx="102">
                  <c:v>5.0200438542999279</c:v>
                </c:pt>
                <c:pt idx="103">
                  <c:v>4.9778678402643548</c:v>
                </c:pt>
                <c:pt idx="104">
                  <c:v>4.9295317521258184</c:v>
                </c:pt>
                <c:pt idx="105">
                  <c:v>4.8823434916797543</c:v>
                </c:pt>
                <c:pt idx="106">
                  <c:v>4.8429140704616067</c:v>
                </c:pt>
                <c:pt idx="107">
                  <c:v>4.8161733116009469</c:v>
                </c:pt>
                <c:pt idx="108">
                  <c:v>4.8045777665103149</c:v>
                </c:pt>
                <c:pt idx="109">
                  <c:v>4.8076218963875412</c:v>
                </c:pt>
                <c:pt idx="110">
                  <c:v>4.8217228694575054</c:v>
                </c:pt>
                <c:pt idx="111">
                  <c:v>4.8404991179114507</c:v>
                </c:pt>
                <c:pt idx="112">
                  <c:v>4.8554100385231216</c:v>
                </c:pt>
                <c:pt idx="113">
                  <c:v>4.8566761522026969</c:v>
                </c:pt>
                <c:pt idx="114">
                  <c:v>4.8343621893403359</c:v>
                </c:pt>
                <c:pt idx="115">
                  <c:v>4.779484857945528</c:v>
                </c:pt>
                <c:pt idx="116">
                  <c:v>4.6850051247384519</c:v>
                </c:pt>
                <c:pt idx="117">
                  <c:v>4.546581725704586</c:v>
                </c:pt>
                <c:pt idx="118">
                  <c:v>4.3629957646552828</c:v>
                </c:pt>
                <c:pt idx="119">
                  <c:v>4.1362008968273054</c:v>
                </c:pt>
                <c:pt idx="120">
                  <c:v>3.8710034566793574</c:v>
                </c:pt>
                <c:pt idx="121">
                  <c:v>3.5744250792793175</c:v>
                </c:pt>
                <c:pt idx="122">
                  <c:v>3.2548403317943375</c:v>
                </c:pt>
                <c:pt idx="123">
                  <c:v>2.9210083155821405</c:v>
                </c:pt>
                <c:pt idx="124">
                  <c:v>2.5811267917590124</c:v>
                </c:pt>
                <c:pt idx="125">
                  <c:v>2.2420292016250936</c:v>
                </c:pt>
                <c:pt idx="126">
                  <c:v>1.9086205729532724</c:v>
                </c:pt>
                <c:pt idx="127">
                  <c:v>1.5836115345422788</c:v>
                </c:pt>
                <c:pt idx="128">
                  <c:v>1.2675659774701069</c:v>
                </c:pt>
                <c:pt idx="129">
                  <c:v>0.95923363646510029</c:v>
                </c:pt>
                <c:pt idx="130">
                  <c:v>0.65610030219723892</c:v>
                </c:pt>
                <c:pt idx="131">
                  <c:v>0.35506085456501268</c:v>
                </c:pt>
                <c:pt idx="132">
                  <c:v>5.3107476493140071E-2</c:v>
                </c:pt>
                <c:pt idx="133">
                  <c:v>-0.2520712719055056</c:v>
                </c:pt>
                <c:pt idx="134">
                  <c:v>-0.56166627162625038</c:v>
                </c:pt>
                <c:pt idx="135">
                  <c:v>-0.87555359805942357</c:v>
                </c:pt>
                <c:pt idx="136">
                  <c:v>-1.1923472231364736</c:v>
                </c:pt>
                <c:pt idx="137">
                  <c:v>-1.5096761551983422</c:v>
                </c:pt>
                <c:pt idx="138">
                  <c:v>-1.8246284427447765</c:v>
                </c:pt>
                <c:pt idx="139">
                  <c:v>-2.1342790895007457</c:v>
                </c:pt>
                <c:pt idx="140">
                  <c:v>-2.4362069580748207</c:v>
                </c:pt>
                <c:pt idx="141">
                  <c:v>-2.7289088678789737</c:v>
                </c:pt>
                <c:pt idx="142">
                  <c:v>-3.0120367373504653</c:v>
                </c:pt>
                <c:pt idx="143">
                  <c:v>-3.2864130205801572</c:v>
                </c:pt>
                <c:pt idx="144">
                  <c:v>-3.5538163193620376</c:v>
                </c:pt>
                <c:pt idx="145">
                  <c:v>-3.8165672949313647</c:v>
                </c:pt>
                <c:pt idx="146">
                  <c:v>-4.076978978184691</c:v>
                </c:pt>
                <c:pt idx="147">
                  <c:v>-4.3367600099842836</c:v>
                </c:pt>
                <c:pt idx="148">
                  <c:v>-4.5964703531488773</c:v>
                </c:pt>
                <c:pt idx="149">
                  <c:v>-4.8551246987620846</c:v>
                </c:pt>
                <c:pt idx="150">
                  <c:v>-5.1100195073424022</c:v>
                </c:pt>
                <c:pt idx="151">
                  <c:v>-5.3568279850549816</c:v>
                </c:pt>
                <c:pt idx="152">
                  <c:v>-5.5899677805008317</c:v>
                </c:pt>
                <c:pt idx="153">
                  <c:v>-5.8032045255712079</c:v>
                </c:pt>
                <c:pt idx="154">
                  <c:v>-5.9904166817561855</c:v>
                </c:pt>
                <c:pt idx="155">
                  <c:v>-6.1464191679361777</c:v>
                </c:pt>
                <c:pt idx="156">
                  <c:v>-6.26772931148402</c:v>
                </c:pt>
                <c:pt idx="157">
                  <c:v>-6.3531612010371976</c:v>
                </c:pt>
                <c:pt idx="158">
                  <c:v>-6.4041536131780461</c:v>
                </c:pt>
                <c:pt idx="159">
                  <c:v>-6.4247700427690466</c:v>
                </c:pt>
                <c:pt idx="160">
                  <c:v>-6.4213526066313138</c:v>
                </c:pt>
                <c:pt idx="161">
                  <c:v>-6.4018588380434078</c:v>
                </c:pt>
                <c:pt idx="162">
                  <c:v>-6.3749550904397569</c:v>
                </c:pt>
                <c:pt idx="163">
                  <c:v>-6.3489761064262318</c:v>
                </c:pt>
                <c:pt idx="164">
                  <c:v>-6.3308820995351525</c:v>
                </c:pt>
                <c:pt idx="165">
                  <c:v>-6.3253491344281061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5A-4B7F-BB8D-E4A7F34D9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248464"/>
        <c:axId val="435252816"/>
      </c:scatterChart>
      <c:valAx>
        <c:axId val="43524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t[s]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252816"/>
        <c:crosses val="autoZero"/>
        <c:crossBetween val="midCat"/>
      </c:valAx>
      <c:valAx>
        <c:axId val="43525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pperplate Gothic Bold" panose="020E07050202060204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Copperplate Gothic Bold" panose="020E0705020206020404" pitchFamily="34" charset="0"/>
                  </a:rPr>
                  <a:t>Co + ∑ an cos(n</a:t>
                </a:r>
                <a:r>
                  <a:rPr lang="el-GR"/>
                  <a:t>ω</a:t>
                </a:r>
                <a:r>
                  <a:rPr lang="en-US">
                    <a:latin typeface="Copperplate Gothic Bold" panose="020E0705020206020404" pitchFamily="34" charset="0"/>
                  </a:rPr>
                  <a:t>t) + ∑ bn sen(n</a:t>
                </a:r>
                <a:r>
                  <a:rPr lang="el-GR"/>
                  <a:t>ω</a:t>
                </a:r>
                <a:r>
                  <a:rPr lang="en-US">
                    <a:latin typeface="Copperplate Gothic Bold" panose="020E0705020206020404" pitchFamily="34" charset="0"/>
                  </a:rPr>
                  <a:t>t)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8530074365704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pperplate Gothic Bold" panose="020E0705020206020404" pitchFamily="34" charset="0"/>
                  <a:ea typeface="+mn-ea"/>
                  <a:cs typeface="+mn-cs"/>
                </a:defRPr>
              </a:pPr>
              <a:endParaRPr lang="es-CO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524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542925</xdr:colOff>
      <xdr:row>165</xdr:row>
      <xdr:rowOff>123825</xdr:rowOff>
    </xdr:from>
    <xdr:ext cx="65" cy="17222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943600" y="31556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9</xdr:col>
      <xdr:colOff>542925</xdr:colOff>
      <xdr:row>165</xdr:row>
      <xdr:rowOff>123825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5943600" y="31556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  <xdr:oneCellAnchor>
    <xdr:from>
      <xdr:col>4</xdr:col>
      <xdr:colOff>47625</xdr:colOff>
      <xdr:row>171</xdr:row>
      <xdr:rowOff>114300</xdr:rowOff>
    </xdr:from>
    <xdr:ext cx="754629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SpPr txBox="1"/>
          </xdr:nvSpPr>
          <xdr:spPr>
            <a:xfrm>
              <a:off x="2628900" y="32689800"/>
              <a:ext cx="754629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2628900" y="32689800"/>
              <a:ext cx="754629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latin typeface="Cambria Math" panose="02040503050406030204" pitchFamily="18" charset="0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</a:rPr>
                <a:t>/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0</xdr:colOff>
      <xdr:row>171</xdr:row>
      <xdr:rowOff>152400</xdr:rowOff>
    </xdr:from>
    <xdr:ext cx="1367617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SpPr txBox="1"/>
          </xdr:nvSpPr>
          <xdr:spPr>
            <a:xfrm>
              <a:off x="3343275" y="32727900"/>
              <a:ext cx="1367617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3343275" y="32727900"/>
              <a:ext cx="1367617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cos⁡(1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7</xdr:col>
      <xdr:colOff>57150</xdr:colOff>
      <xdr:row>171</xdr:row>
      <xdr:rowOff>161925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id="{00000000-0008-0000-0000-000006000000}"/>
                </a:ext>
              </a:extLst>
            </xdr:cNvPr>
            <xdr:cNvSpPr txBox="1"/>
          </xdr:nvSpPr>
          <xdr:spPr>
            <a:xfrm>
              <a:off x="4924425" y="225742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4924425" y="225742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</a:t>
              </a:r>
              <a:r>
                <a:rPr lang="es-CO" sz="1100" b="0" i="0">
                  <a:latin typeface="Cambria Math" panose="02040503050406030204" pitchFamily="18" charset="0"/>
                </a:rPr>
                <a:t>_0^𝑇</a:t>
              </a:r>
              <a:r>
                <a:rPr lang="en-US" sz="1100" b="0" i="0">
                  <a:latin typeface="Cambria Math" panose="02040503050406030204" pitchFamily="18" charset="0"/>
                </a:rPr>
                <a:t>▒</a:t>
              </a:r>
              <a:r>
                <a:rPr lang="es-CO" sz="1100" b="0" i="0">
                  <a:latin typeface="Cambria Math" panose="02040503050406030204" pitchFamily="18" charset="0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cos⁡(2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 panose="02040503050406030204" pitchFamily="18" charset="0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9</xdr:col>
      <xdr:colOff>9525</xdr:colOff>
      <xdr:row>171</xdr:row>
      <xdr:rowOff>161925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xmlns="" id="{00000000-0008-0000-0000-000007000000}"/>
                </a:ext>
              </a:extLst>
            </xdr:cNvPr>
            <xdr:cNvSpPr txBox="1"/>
          </xdr:nvSpPr>
          <xdr:spPr>
            <a:xfrm>
              <a:off x="6134100" y="3273742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6134100" y="3273742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cos⁡(3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28575</xdr:colOff>
      <xdr:row>171</xdr:row>
      <xdr:rowOff>142875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SpPr txBox="1"/>
          </xdr:nvSpPr>
          <xdr:spPr>
            <a:xfrm>
              <a:off x="7543800" y="3271837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7543800" y="3271837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cos⁡(4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19050</xdr:colOff>
      <xdr:row>171</xdr:row>
      <xdr:rowOff>95250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SpPr txBox="1"/>
          </xdr:nvSpPr>
          <xdr:spPr>
            <a:xfrm>
              <a:off x="8924925" y="32670750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5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8924925" y="32670750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cos⁡(5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15</xdr:col>
      <xdr:colOff>81643</xdr:colOff>
      <xdr:row>171</xdr:row>
      <xdr:rowOff>99332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SpPr txBox="1"/>
          </xdr:nvSpPr>
          <xdr:spPr>
            <a:xfrm>
              <a:off x="10776857" y="32674832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6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10776857" y="32674832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</a:t>
              </a:r>
              <a:r>
                <a:rPr lang="es-CO" sz="1100" b="0" i="0">
                  <a:latin typeface="Cambria Math" panose="02040503050406030204" pitchFamily="18" charset="0"/>
                </a:rPr>
                <a:t>_0^𝑇</a:t>
              </a:r>
              <a:r>
                <a:rPr lang="en-US" sz="1100" b="0" i="0">
                  <a:latin typeface="Cambria Math" panose="02040503050406030204" pitchFamily="18" charset="0"/>
                </a:rPr>
                <a:t>▒</a:t>
              </a:r>
              <a:r>
                <a:rPr lang="es-CO" sz="1100" b="0" i="0">
                  <a:latin typeface="Cambria Math" panose="02040503050406030204" pitchFamily="18" charset="0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cos⁡(6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 panose="02040503050406030204" pitchFamily="18" charset="0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17</xdr:col>
      <xdr:colOff>9525</xdr:colOff>
      <xdr:row>171</xdr:row>
      <xdr:rowOff>142875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SpPr txBox="1"/>
          </xdr:nvSpPr>
          <xdr:spPr>
            <a:xfrm>
              <a:off x="11696700" y="3271837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7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5" name="CuadroTexto 14"/>
            <xdr:cNvSpPr txBox="1"/>
          </xdr:nvSpPr>
          <xdr:spPr>
            <a:xfrm>
              <a:off x="11696700" y="32718375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cos⁡(7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19</xdr:col>
      <xdr:colOff>19050</xdr:colOff>
      <xdr:row>171</xdr:row>
      <xdr:rowOff>152400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SpPr txBox="1"/>
          </xdr:nvSpPr>
          <xdr:spPr>
            <a:xfrm>
              <a:off x="13096875" y="32727900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8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CuadroTexto 15"/>
            <xdr:cNvSpPr txBox="1"/>
          </xdr:nvSpPr>
          <xdr:spPr>
            <a:xfrm>
              <a:off x="13096875" y="32727900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cos⁡(8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21</xdr:col>
      <xdr:colOff>38100</xdr:colOff>
      <xdr:row>172</xdr:row>
      <xdr:rowOff>76200</xdr:rowOff>
    </xdr:from>
    <xdr:ext cx="132497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SpPr txBox="1"/>
          </xdr:nvSpPr>
          <xdr:spPr>
            <a:xfrm>
              <a:off x="14506575" y="32842200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9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7" name="CuadroTexto 16"/>
            <xdr:cNvSpPr txBox="1"/>
          </xdr:nvSpPr>
          <xdr:spPr>
            <a:xfrm>
              <a:off x="14506575" y="32842200"/>
              <a:ext cx="132497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cos⁡(9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23</xdr:col>
      <xdr:colOff>28575</xdr:colOff>
      <xdr:row>172</xdr:row>
      <xdr:rowOff>66675</xdr:rowOff>
    </xdr:from>
    <xdr:ext cx="1403076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7">
              <a:extLst>
                <a:ext uri="{FF2B5EF4-FFF2-40B4-BE49-F238E27FC236}">
                  <a16:creationId xmlns:a16="http://schemas.microsoft.com/office/drawing/2014/main" xmlns="" id="{00000000-0008-0000-0000-000012000000}"/>
                </a:ext>
              </a:extLst>
            </xdr:cNvPr>
            <xdr:cNvSpPr txBox="1"/>
          </xdr:nvSpPr>
          <xdr:spPr>
            <a:xfrm>
              <a:off x="15887700" y="32832675"/>
              <a:ext cx="1403076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10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8" name="CuadroTexto 17"/>
            <xdr:cNvSpPr txBox="1"/>
          </xdr:nvSpPr>
          <xdr:spPr>
            <a:xfrm>
              <a:off x="15887700" y="32832675"/>
              <a:ext cx="1403076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∫24_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 panose="02040503050406030204" pitchFamily="18" charset="0"/>
                </a:rPr>
                <a:t>▒〖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cos⁡(10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25</xdr:col>
      <xdr:colOff>0</xdr:colOff>
      <xdr:row>172</xdr:row>
      <xdr:rowOff>38100</xdr:rowOff>
    </xdr:from>
    <xdr:ext cx="65" cy="172227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32541882" y="32804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172</xdr:row>
      <xdr:rowOff>28575</xdr:rowOff>
    </xdr:from>
    <xdr:ext cx="65" cy="172227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32541882" y="32794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171</xdr:row>
      <xdr:rowOff>180975</xdr:rowOff>
    </xdr:from>
    <xdr:ext cx="65" cy="172227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32541882" y="32756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171</xdr:row>
      <xdr:rowOff>161925</xdr:rowOff>
    </xdr:from>
    <xdr:ext cx="65" cy="172227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32541882" y="32737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171</xdr:row>
      <xdr:rowOff>180975</xdr:rowOff>
    </xdr:from>
    <xdr:ext cx="65" cy="172227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32541882" y="32756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171</xdr:row>
      <xdr:rowOff>180975</xdr:rowOff>
    </xdr:from>
    <xdr:ext cx="65" cy="172227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2541882" y="32756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172</xdr:row>
      <xdr:rowOff>0</xdr:rowOff>
    </xdr:from>
    <xdr:ext cx="65" cy="172227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32541882" y="32766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172</xdr:row>
      <xdr:rowOff>0</xdr:rowOff>
    </xdr:from>
    <xdr:ext cx="65" cy="172227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32541882" y="32766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0</xdr:colOff>
      <xdr:row>172</xdr:row>
      <xdr:rowOff>9525</xdr:rowOff>
    </xdr:from>
    <xdr:ext cx="65" cy="172227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32541882" y="32775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104775</xdr:colOff>
      <xdr:row>169</xdr:row>
      <xdr:rowOff>104775</xdr:rowOff>
    </xdr:from>
    <xdr:ext cx="1039900" cy="4750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CuadroTexto 28">
              <a:extLst>
                <a:ext uri="{FF2B5EF4-FFF2-40B4-BE49-F238E27FC236}">
                  <a16:creationId xmlns:a16="http://schemas.microsoft.com/office/drawing/2014/main" xmlns="" id="{00000000-0008-0000-0000-00001D000000}"/>
                </a:ext>
              </a:extLst>
            </xdr:cNvPr>
            <xdr:cNvSpPr txBox="1"/>
          </xdr:nvSpPr>
          <xdr:spPr>
            <a:xfrm>
              <a:off x="32756475" y="1819275"/>
              <a:ext cx="1039900" cy="475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</m:t>
                        </m:r>
                      </m:sup>
                      <m:e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sty m:val="p"/>
                          </m:rPr>
                          <a:rPr lang="es-CO" sz="1100" b="0" i="0">
                            <a:latin typeface="Cambria Math" panose="02040503050406030204" pitchFamily="18" charset="0"/>
                          </a:rPr>
                          <m:t>cos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⁡(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  <m:sSub>
                          <m:sSubPr>
                            <m:ctrlP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CuadroTexto 28"/>
            <xdr:cNvSpPr txBox="1"/>
          </xdr:nvSpPr>
          <xdr:spPr>
            <a:xfrm>
              <a:off x="32756475" y="1819275"/>
              <a:ext cx="1039900" cy="475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∑</a:t>
              </a:r>
              <a:r>
                <a:rPr lang="es-CO" sz="1100" b="0" i="0">
                  <a:latin typeface="Cambria Math" panose="02040503050406030204" pitchFamily="18" charset="0"/>
                </a:rPr>
                <a:t>_1^10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</a:t>
              </a:r>
              <a:r>
                <a:rPr lang="es-CO" sz="1100" b="0" i="0">
                  <a:latin typeface="Cambria Math" panose="02040503050406030204" pitchFamily="18" charset="0"/>
                </a:rPr>
                <a:t>𝑎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𝑛  cos⁡(𝑛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𝜔𝑡_(𝑛)) 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26</xdr:col>
      <xdr:colOff>9525</xdr:colOff>
      <xdr:row>169</xdr:row>
      <xdr:rowOff>123825</xdr:rowOff>
    </xdr:from>
    <xdr:ext cx="1053622" cy="4750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CuadroTexto 29">
              <a:extLst>
                <a:ext uri="{FF2B5EF4-FFF2-40B4-BE49-F238E27FC236}">
                  <a16:creationId xmlns:a16="http://schemas.microsoft.com/office/drawing/2014/main" xmlns="" id="{00000000-0008-0000-0000-00001E000000}"/>
                </a:ext>
              </a:extLst>
            </xdr:cNvPr>
            <xdr:cNvSpPr txBox="1"/>
          </xdr:nvSpPr>
          <xdr:spPr>
            <a:xfrm>
              <a:off x="33870900" y="1838325"/>
              <a:ext cx="1053622" cy="475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</m:t>
                        </m:r>
                      </m:sup>
                      <m:e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𝑏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𝑠𝑒𝑛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⁡(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𝜔</m:t>
                        </m:r>
                        <m:sSub>
                          <m:sSubPr>
                            <m:ctrlP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𝑡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s-CO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)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CuadroTexto 29"/>
            <xdr:cNvSpPr txBox="1"/>
          </xdr:nvSpPr>
          <xdr:spPr>
            <a:xfrm>
              <a:off x="33870900" y="1838325"/>
              <a:ext cx="1053622" cy="4750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</a:rPr>
                <a:t>∑</a:t>
              </a:r>
              <a:r>
                <a:rPr lang="es-CO" sz="1100" b="0" i="0">
                  <a:latin typeface="Cambria Math" panose="02040503050406030204" pitchFamily="18" charset="0"/>
                </a:rPr>
                <a:t>_1^10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</a:t>
              </a:r>
              <a:r>
                <a:rPr lang="es-CO" sz="1100" b="0" i="0">
                  <a:latin typeface="Cambria Math" panose="02040503050406030204" pitchFamily="18" charset="0"/>
                </a:rPr>
                <a:t>𝑏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𝑛  𝑠𝑒𝑛⁡(𝑛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𝜔𝑡_(𝑛)) 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27</xdr:col>
      <xdr:colOff>57150</xdr:colOff>
      <xdr:row>168</xdr:row>
      <xdr:rowOff>95250</xdr:rowOff>
    </xdr:from>
    <xdr:ext cx="2531847" cy="479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CuadroTexto 30">
              <a:extLst>
                <a:ext uri="{FF2B5EF4-FFF2-40B4-BE49-F238E27FC236}">
                  <a16:creationId xmlns:a16="http://schemas.microsoft.com/office/drawing/2014/main" xmlns="" id="{00000000-0008-0000-0000-00001F000000}"/>
                </a:ext>
              </a:extLst>
            </xdr:cNvPr>
            <xdr:cNvSpPr txBox="1"/>
          </xdr:nvSpPr>
          <xdr:spPr>
            <a:xfrm>
              <a:off x="35194875" y="1619250"/>
              <a:ext cx="2531847" cy="479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</m:sSub>
                    <m:r>
                      <a:rPr lang="es-CO" sz="1100" b="0" i="1">
                        <a:latin typeface="Cambria Math" panose="02040503050406030204" pitchFamily="18" charset="0"/>
                      </a:rPr>
                      <m:t>+</m:t>
                    </m:r>
                    <m:nary>
                      <m:naryPr>
                        <m:chr m:val="∑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10</m:t>
                        </m:r>
                      </m:sup>
                      <m:e>
                        <m:sSub>
                          <m:sSub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𝑎</m:t>
                            </m:r>
                          </m:e>
                          <m:sub>
                            <m:r>
                              <a:rPr lang="es-CO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b>
                        </m:sSub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sSub>
                                  <m:sSubPr>
                                    <m:ctrlPr>
                                      <a:rPr lang="es-CO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CO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𝑡</m:t>
                                    </m:r>
                                  </m:e>
                                  <m:sub>
                                    <m:r>
                                      <a:rPr lang="es-CO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𝑛</m:t>
                                    </m:r>
                                  </m:sub>
                                </m:sSub>
                              </m:e>
                            </m:d>
                          </m:e>
                        </m:func>
                        <m:r>
                          <a:rPr lang="es-CO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nary>
                          <m:naryPr>
                            <m:chr m:val="∑"/>
                            <m:ctrlPr>
                              <a:rPr lang="en-US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  <m:sup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10</m:t>
                            </m:r>
                          </m:sup>
                          <m:e>
                            <m:sSub>
                              <m:sSubPr>
                                <m:ctrlPr>
                                  <a:rPr lang="en-US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𝑏</m:t>
                                </m:r>
                              </m:e>
                              <m:sub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𝑠𝑒𝑛</m:t>
                            </m:r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𝑛</m:t>
                            </m:r>
                            <m:r>
                              <a:rPr lang="es-CO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𝜔</m:t>
                            </m:r>
                            <m:sSub>
                              <m:sSubPr>
                                <m:ctrl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)</m:t>
                                </m:r>
                              </m:sub>
                            </m:sSub>
                          </m:e>
                        </m:nary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CuadroTexto 30"/>
            <xdr:cNvSpPr txBox="1"/>
          </xdr:nvSpPr>
          <xdr:spPr>
            <a:xfrm>
              <a:off x="35194875" y="1619250"/>
              <a:ext cx="2531847" cy="479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𝐶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0+</a:t>
              </a:r>
              <a:r>
                <a:rPr lang="en-US" sz="1100" i="0">
                  <a:latin typeface="Cambria Math" panose="02040503050406030204" pitchFamily="18" charset="0"/>
                </a:rPr>
                <a:t>∑</a:t>
              </a:r>
              <a:r>
                <a:rPr lang="es-CO" sz="1100" b="0" i="0">
                  <a:latin typeface="Cambria Math" panose="02040503050406030204" pitchFamily="18" charset="0"/>
                </a:rPr>
                <a:t>_1^10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</a:t>
              </a:r>
              <a:r>
                <a:rPr lang="es-CO" sz="1100" b="0" i="0">
                  <a:latin typeface="Cambria Math" panose="02040503050406030204" pitchFamily="18" charset="0"/>
                </a:rPr>
                <a:t>𝑎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𝑛  cos⁡(𝑛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𝜔𝑡_𝑛 )+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1^10▒〖𝑏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𝑛  𝑠𝑒𝑛(𝑛𝜔𝑡_(𝑛)) 〗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0</xdr:col>
      <xdr:colOff>7843</xdr:colOff>
      <xdr:row>179</xdr:row>
      <xdr:rowOff>28016</xdr:rowOff>
    </xdr:from>
    <xdr:to>
      <xdr:col>6</xdr:col>
      <xdr:colOff>1363755</xdr:colOff>
      <xdr:row>193</xdr:row>
      <xdr:rowOff>104216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161804</xdr:colOff>
      <xdr:row>179</xdr:row>
      <xdr:rowOff>71158</xdr:rowOff>
    </xdr:from>
    <xdr:to>
      <xdr:col>13</xdr:col>
      <xdr:colOff>509467</xdr:colOff>
      <xdr:row>194</xdr:row>
      <xdr:rowOff>128308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598474</xdr:colOff>
      <xdr:row>181</xdr:row>
      <xdr:rowOff>124786</xdr:rowOff>
    </xdr:from>
    <xdr:to>
      <xdr:col>19</xdr:col>
      <xdr:colOff>916200</xdr:colOff>
      <xdr:row>196</xdr:row>
      <xdr:rowOff>10486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924966</xdr:colOff>
      <xdr:row>182</xdr:row>
      <xdr:rowOff>46745</xdr:rowOff>
    </xdr:from>
    <xdr:to>
      <xdr:col>25</xdr:col>
      <xdr:colOff>1141760</xdr:colOff>
      <xdr:row>196</xdr:row>
      <xdr:rowOff>122945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6</xdr:col>
      <xdr:colOff>47625</xdr:colOff>
      <xdr:row>172</xdr:row>
      <xdr:rowOff>38100</xdr:rowOff>
    </xdr:from>
    <xdr:ext cx="1335429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xmlns="" id="{00000000-0008-0000-0000-000013000000}"/>
                </a:ext>
              </a:extLst>
            </xdr:cNvPr>
            <xdr:cNvSpPr txBox="1"/>
          </xdr:nvSpPr>
          <xdr:spPr>
            <a:xfrm>
              <a:off x="19478625" y="32804100"/>
              <a:ext cx="1335429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CuadroTexto 31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19478625" y="32804100"/>
              <a:ext cx="1335429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 panose="02040503050406030204" pitchFamily="18" charset="0"/>
                </a:rPr>
                <a:t>∫</a:t>
              </a:r>
              <a:r>
                <a:rPr lang="es-CO" sz="1100" b="0" i="0">
                  <a:latin typeface="Cambria Math" panose="02040503050406030204" pitchFamily="18" charset="0"/>
                </a:rPr>
                <a:t>_0^𝑇</a:t>
              </a:r>
              <a:r>
                <a:rPr lang="en-US" sz="1100" b="0" i="0">
                  <a:latin typeface="Cambria Math" panose="02040503050406030204" pitchFamily="18" charset="0"/>
                </a:rPr>
                <a:t>▒</a:t>
              </a:r>
              <a:r>
                <a:rPr lang="es-CO" sz="1100" b="0" i="0">
                  <a:latin typeface="Cambria Math" panose="02040503050406030204" pitchFamily="18" charset="0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𝑓(𝑡)</a:t>
              </a:r>
              <a:r>
                <a:rPr lang="es-CO" sz="1100" b="0" i="0">
                  <a:latin typeface="Cambria Math" panose="02040503050406030204" pitchFamily="18" charset="0"/>
                </a:rPr>
                <a:t>  sen⁡(1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 panose="02040503050406030204" pitchFamily="18" charset="0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38100</xdr:colOff>
      <xdr:row>172</xdr:row>
      <xdr:rowOff>28575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CuadroTexto 19">
              <a:extLst>
                <a:ext uri="{FF2B5EF4-FFF2-40B4-BE49-F238E27FC236}">
                  <a16:creationId xmlns:a16="http://schemas.microsoft.com/office/drawing/2014/main" xmlns="" id="{00000000-0008-0000-0000-000014000000}"/>
                </a:ext>
              </a:extLst>
            </xdr:cNvPr>
            <xdr:cNvSpPr txBox="1"/>
          </xdr:nvSpPr>
          <xdr:spPr>
            <a:xfrm>
              <a:off x="22393835" y="327945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3" name="CuadroTexto 19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4000000}"/>
                </a:ext>
              </a:extLst>
            </xdr:cNvPr>
            <xdr:cNvSpPr txBox="1"/>
          </xdr:nvSpPr>
          <xdr:spPr>
            <a:xfrm>
              <a:off x="22393835" y="327945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2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66675</xdr:colOff>
      <xdr:row>171</xdr:row>
      <xdr:rowOff>180975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CuadroTexto 20">
              <a:extLst>
                <a:ext uri="{FF2B5EF4-FFF2-40B4-BE49-F238E27FC236}">
                  <a16:creationId xmlns:a16="http://schemas.microsoft.com/office/drawing/2014/main" xmlns="" id="{00000000-0008-0000-0000-000015000000}"/>
                </a:ext>
              </a:extLst>
            </xdr:cNvPr>
            <xdr:cNvSpPr txBox="1"/>
          </xdr:nvSpPr>
          <xdr:spPr>
            <a:xfrm>
              <a:off x="26803910" y="327564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4" name="CuadroTexto 20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5000000}"/>
                </a:ext>
              </a:extLst>
            </xdr:cNvPr>
            <xdr:cNvSpPr txBox="1"/>
          </xdr:nvSpPr>
          <xdr:spPr>
            <a:xfrm>
              <a:off x="26803910" y="327564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3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12</xdr:col>
      <xdr:colOff>28575</xdr:colOff>
      <xdr:row>171</xdr:row>
      <xdr:rowOff>161925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CuadroTexto 21">
              <a:extLst>
                <a:ext uri="{FF2B5EF4-FFF2-40B4-BE49-F238E27FC236}">
                  <a16:creationId xmlns:a16="http://schemas.microsoft.com/office/drawing/2014/main" xmlns="" id="{00000000-0008-0000-0000-000016000000}"/>
                </a:ext>
              </a:extLst>
            </xdr:cNvPr>
            <xdr:cNvSpPr txBox="1"/>
          </xdr:nvSpPr>
          <xdr:spPr>
            <a:xfrm>
              <a:off x="28233781" y="3273742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4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5" name="CuadroTexto 21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6000000}"/>
                </a:ext>
              </a:extLst>
            </xdr:cNvPr>
            <xdr:cNvSpPr txBox="1"/>
          </xdr:nvSpPr>
          <xdr:spPr>
            <a:xfrm>
              <a:off x="28233781" y="3273742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4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9525</xdr:colOff>
      <xdr:row>171</xdr:row>
      <xdr:rowOff>180975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CuadroTexto 22">
              <a:extLst>
                <a:ext uri="{FF2B5EF4-FFF2-40B4-BE49-F238E27FC236}">
                  <a16:creationId xmlns:a16="http://schemas.microsoft.com/office/drawing/2014/main" xmlns="" id="{00000000-0008-0000-0000-000017000000}"/>
                </a:ext>
              </a:extLst>
            </xdr:cNvPr>
            <xdr:cNvSpPr txBox="1"/>
          </xdr:nvSpPr>
          <xdr:spPr>
            <a:xfrm>
              <a:off x="32596231" y="327564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5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" name="CuadroTexto 22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7000000}"/>
                </a:ext>
              </a:extLst>
            </xdr:cNvPr>
            <xdr:cNvSpPr txBox="1"/>
          </xdr:nvSpPr>
          <xdr:spPr>
            <a:xfrm>
              <a:off x="32596231" y="327564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5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16</xdr:col>
      <xdr:colOff>19050</xdr:colOff>
      <xdr:row>171</xdr:row>
      <xdr:rowOff>180975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CuadroTexto 23">
              <a:extLst>
                <a:ext uri="{FF2B5EF4-FFF2-40B4-BE49-F238E27FC236}">
                  <a16:creationId xmlns:a16="http://schemas.microsoft.com/office/drawing/2014/main" xmlns="" id="{00000000-0008-0000-0000-000018000000}"/>
                </a:ext>
              </a:extLst>
            </xdr:cNvPr>
            <xdr:cNvSpPr txBox="1"/>
          </xdr:nvSpPr>
          <xdr:spPr>
            <a:xfrm>
              <a:off x="34073726" y="327564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6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CuadroTexto 23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8000000}"/>
                </a:ext>
              </a:extLst>
            </xdr:cNvPr>
            <xdr:cNvSpPr txBox="1"/>
          </xdr:nvSpPr>
          <xdr:spPr>
            <a:xfrm>
              <a:off x="34073726" y="3275647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6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18</xdr:col>
      <xdr:colOff>9525</xdr:colOff>
      <xdr:row>172</xdr:row>
      <xdr:rowOff>0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CuadroTexto 24">
              <a:extLst>
                <a:ext uri="{FF2B5EF4-FFF2-40B4-BE49-F238E27FC236}">
                  <a16:creationId xmlns:a16="http://schemas.microsoft.com/office/drawing/2014/main" xmlns="" id="{00000000-0008-0000-0000-000019000000}"/>
                </a:ext>
              </a:extLst>
            </xdr:cNvPr>
            <xdr:cNvSpPr txBox="1"/>
          </xdr:nvSpPr>
          <xdr:spPr>
            <a:xfrm>
              <a:off x="38445701" y="32766000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7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CuadroTexto 24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9000000}"/>
                </a:ext>
              </a:extLst>
            </xdr:cNvPr>
            <xdr:cNvSpPr txBox="1"/>
          </xdr:nvSpPr>
          <xdr:spPr>
            <a:xfrm>
              <a:off x="38445701" y="32766000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7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20</xdr:col>
      <xdr:colOff>19050</xdr:colOff>
      <xdr:row>172</xdr:row>
      <xdr:rowOff>0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CuadroTexto 25">
              <a:extLst>
                <a:ext uri="{FF2B5EF4-FFF2-40B4-BE49-F238E27FC236}">
                  <a16:creationId xmlns:a16="http://schemas.microsoft.com/office/drawing/2014/main" xmlns="" id="{00000000-0008-0000-0000-00001A000000}"/>
                </a:ext>
              </a:extLst>
            </xdr:cNvPr>
            <xdr:cNvSpPr txBox="1"/>
          </xdr:nvSpPr>
          <xdr:spPr>
            <a:xfrm>
              <a:off x="39923197" y="32766000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8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9" name="CuadroTexto 25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A000000}"/>
                </a:ext>
              </a:extLst>
            </xdr:cNvPr>
            <xdr:cNvSpPr txBox="1"/>
          </xdr:nvSpPr>
          <xdr:spPr>
            <a:xfrm>
              <a:off x="39923197" y="32766000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8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22</xdr:col>
      <xdr:colOff>19050</xdr:colOff>
      <xdr:row>172</xdr:row>
      <xdr:rowOff>9525</xdr:rowOff>
    </xdr:from>
    <xdr:ext cx="1335430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CuadroTexto 26">
              <a:extLst>
                <a:ext uri="{FF2B5EF4-FFF2-40B4-BE49-F238E27FC236}">
                  <a16:creationId xmlns:a16="http://schemas.microsoft.com/office/drawing/2014/main" xmlns="" id="{00000000-0008-0000-0000-00001B000000}"/>
                </a:ext>
              </a:extLst>
            </xdr:cNvPr>
            <xdr:cNvSpPr txBox="1"/>
          </xdr:nvSpPr>
          <xdr:spPr>
            <a:xfrm>
              <a:off x="44304697" y="3277552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9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0" name="CuadroTexto 26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B000000}"/>
                </a:ext>
              </a:extLst>
            </xdr:cNvPr>
            <xdr:cNvSpPr txBox="1"/>
          </xdr:nvSpPr>
          <xdr:spPr>
            <a:xfrm>
              <a:off x="44304697" y="32775525"/>
              <a:ext cx="1335430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9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24</xdr:col>
      <xdr:colOff>38100</xdr:colOff>
      <xdr:row>172</xdr:row>
      <xdr:rowOff>9525</xdr:rowOff>
    </xdr:from>
    <xdr:ext cx="1413528" cy="3806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CuadroTexto 27">
              <a:extLst>
                <a:ext uri="{FF2B5EF4-FFF2-40B4-BE49-F238E27FC236}">
                  <a16:creationId xmlns:a16="http://schemas.microsoft.com/office/drawing/2014/main" xmlns="" id="{00000000-0008-0000-0000-00001C000000}"/>
                </a:ext>
              </a:extLst>
            </xdr:cNvPr>
            <xdr:cNvSpPr txBox="1"/>
          </xdr:nvSpPr>
          <xdr:spPr>
            <a:xfrm>
              <a:off x="45791718" y="32775525"/>
              <a:ext cx="141352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𝑇</m:t>
                        </m:r>
                      </m:den>
                    </m:f>
                    <m:nary>
                      <m:nary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CO" sz="1100" b="0" i="1">
                            <a:latin typeface="Cambria Math" panose="02040503050406030204" pitchFamily="18" charset="0"/>
                          </a:rPr>
                          <m:t>0</m:t>
                        </m:r>
                      </m:sub>
                      <m:sup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𝑇</m:t>
                        </m:r>
                      </m:sup>
                      <m:e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𝑓</m:t>
                        </m:r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US" sz="1100" i="1">
                                <a:latin typeface="Cambria Math" panose="02040503050406030204" pitchFamily="18" charset="0"/>
                              </a:rPr>
                              <m:t>𝑡</m:t>
                            </m:r>
                          </m:e>
                        </m:d>
                        <m:func>
                          <m:funcPr>
                            <m:ctrlPr>
                              <a:rPr lang="es-CO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CO" sz="1100" b="0" i="0">
                                <a:latin typeface="Cambria Math" panose="02040503050406030204" pitchFamily="18" charset="0"/>
                              </a:rPr>
                              <m:t>sen</m:t>
                            </m:r>
                          </m:fName>
                          <m:e>
                            <m:d>
                              <m:dPr>
                                <m:ctrlP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</a:rPr>
                                  <m:t>10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𝜔</m:t>
                                </m:r>
                                <m:r>
                                  <a:rPr lang="es-CO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e>
                            </m:d>
                          </m:e>
                        </m:func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∆</m:t>
                        </m:r>
                        <m:r>
                          <a:rPr lang="en-US" sz="110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" name="CuadroTexto 27">
              <a:extLst>
                <a:ext uri="{FF2B5EF4-FFF2-40B4-BE49-F238E27FC236}">
                  <a16:creationId xmlns="" xmlns:a16="http://schemas.microsoft.com/office/drawing/2014/main" xmlns:a14="http://schemas.microsoft.com/office/drawing/2010/main" id="{00000000-0008-0000-0000-00001C000000}"/>
                </a:ext>
              </a:extLst>
            </xdr:cNvPr>
            <xdr:cNvSpPr txBox="1"/>
          </xdr:nvSpPr>
          <xdr:spPr>
            <a:xfrm>
              <a:off x="45791718" y="32775525"/>
              <a:ext cx="1413528" cy="3806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𝑇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en-US" sz="1100" i="0">
                  <a:latin typeface="Cambria Math"/>
                </a:rPr>
                <a:t>∫</a:t>
              </a:r>
              <a:r>
                <a:rPr lang="es-CO" sz="1100" b="0" i="0">
                  <a:latin typeface="Cambria Math"/>
                </a:rPr>
                <a:t>_</a:t>
              </a:r>
              <a:r>
                <a:rPr lang="es-CO" sz="1100" b="0" i="0">
                  <a:latin typeface="Cambria Math" panose="02040503050406030204" pitchFamily="18" charset="0"/>
                </a:rPr>
                <a:t>0</a:t>
              </a:r>
              <a:r>
                <a:rPr lang="es-CO" sz="1100" b="0" i="0">
                  <a:latin typeface="Cambria Math"/>
                </a:rPr>
                <a:t>^</a:t>
              </a:r>
              <a:r>
                <a:rPr lang="es-CO" sz="1100" b="0" i="0">
                  <a:latin typeface="Cambria Math" panose="02040503050406030204" pitchFamily="18" charset="0"/>
                </a:rPr>
                <a:t>𝑇</a:t>
              </a:r>
              <a:r>
                <a:rPr lang="en-US" sz="1100" b="0" i="0">
                  <a:latin typeface="Cambria Math"/>
                </a:rPr>
                <a:t>▒</a:t>
              </a:r>
              <a:r>
                <a:rPr lang="es-CO" sz="1100" b="0" i="0">
                  <a:latin typeface="Cambria Math"/>
                </a:rPr>
                <a:t>〖</a:t>
              </a:r>
              <a:r>
                <a:rPr lang="en-US" sz="1100" i="0">
                  <a:latin typeface="Cambria Math" panose="02040503050406030204" pitchFamily="18" charset="0"/>
                </a:rPr>
                <a:t>𝑓</a:t>
              </a:r>
              <a:r>
                <a:rPr lang="en-US" sz="1100" i="0">
                  <a:latin typeface="Cambria Math"/>
                </a:rPr>
                <a:t>(</a:t>
              </a:r>
              <a:r>
                <a:rPr lang="en-US" sz="1100" i="0">
                  <a:latin typeface="Cambria Math" panose="02040503050406030204" pitchFamily="18" charset="0"/>
                </a:rPr>
                <a:t>𝑡</a:t>
              </a:r>
              <a:r>
                <a:rPr lang="en-US" sz="1100" i="0">
                  <a:latin typeface="Cambria Math"/>
                </a:rPr>
                <a:t>)</a:t>
              </a:r>
              <a:r>
                <a:rPr lang="es-CO" sz="1100" b="0" i="0">
                  <a:latin typeface="Cambria Math"/>
                </a:rPr>
                <a:t> </a:t>
              </a:r>
              <a:r>
                <a:rPr lang="es-CO" sz="1100" b="0" i="0">
                  <a:latin typeface="Cambria Math" panose="02040503050406030204" pitchFamily="18" charset="0"/>
                </a:rPr>
                <a:t> sen</a:t>
              </a:r>
              <a:r>
                <a:rPr lang="es-CO" sz="1100" b="0" i="0">
                  <a:latin typeface="Cambria Math"/>
                </a:rPr>
                <a:t>⁡(</a:t>
              </a:r>
              <a:r>
                <a:rPr lang="es-CO" sz="1100" b="0" i="0">
                  <a:latin typeface="Cambria Math" panose="02040503050406030204" pitchFamily="18" charset="0"/>
                </a:rPr>
                <a:t>10</a:t>
              </a:r>
              <a:r>
                <a:rPr lang="es-CO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𝜔𝑡</a:t>
              </a:r>
              <a:r>
                <a:rPr lang="es-CO" sz="1100" b="0" i="0">
                  <a:latin typeface="Cambria Math"/>
                  <a:ea typeface="Cambria Math" panose="02040503050406030204" pitchFamily="18" charset="0"/>
                </a:rPr>
                <a:t>)</a:t>
              </a:r>
              <a:r>
                <a:rPr lang="en-US" sz="1100" i="0">
                  <a:latin typeface="Cambria Math" panose="02040503050406030204" pitchFamily="18" charset="0"/>
                </a:rPr>
                <a:t>∆𝑡</a:t>
              </a:r>
              <a:r>
                <a:rPr lang="es-CO" sz="1100" b="0" i="0">
                  <a:latin typeface="Cambria Math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tabSelected="1" topLeftCell="X1" zoomScale="85" zoomScaleNormal="85" workbookViewId="0">
      <pane ySplit="1" topLeftCell="A2" activePane="bottomLeft" state="frozen"/>
      <selection activeCell="M1" sqref="M1"/>
      <selection pane="bottomLeft" activeCell="H117" sqref="H117"/>
    </sheetView>
  </sheetViews>
  <sheetFormatPr baseColWidth="10" defaultRowHeight="15" x14ac:dyDescent="0.25"/>
  <cols>
    <col min="1" max="1" width="4.42578125" customWidth="1"/>
    <col min="2" max="4" width="11.42578125" customWidth="1"/>
    <col min="5" max="5" width="12.42578125" customWidth="1"/>
    <col min="6" max="25" width="21.85546875" customWidth="1"/>
    <col min="26" max="26" width="28.42578125" customWidth="1"/>
    <col min="27" max="27" width="22" customWidth="1"/>
    <col min="28" max="28" width="43.7109375" customWidth="1"/>
    <col min="29" max="35" width="22" customWidth="1"/>
    <col min="36" max="36" width="18.140625" customWidth="1"/>
    <col min="37" max="37" width="19.140625" customWidth="1"/>
    <col min="38" max="38" width="40.85546875" customWidth="1"/>
    <col min="40" max="40" width="8.7109375" customWidth="1"/>
    <col min="42" max="42" width="9.42578125" customWidth="1"/>
    <col min="44" max="44" width="18.42578125" customWidth="1"/>
    <col min="45" max="45" width="4.42578125" style="3" customWidth="1"/>
    <col min="46" max="46" width="11.42578125" style="3"/>
    <col min="47" max="47" width="13.7109375" style="3" customWidth="1"/>
    <col min="48" max="48" width="14" style="3" customWidth="1"/>
  </cols>
  <sheetData>
    <row r="1" spans="1:48" x14ac:dyDescent="0.25">
      <c r="A1" s="22" t="s">
        <v>0</v>
      </c>
      <c r="B1" s="22" t="s">
        <v>1</v>
      </c>
      <c r="C1" s="22" t="s">
        <v>2</v>
      </c>
      <c r="D1" s="21" t="s">
        <v>3</v>
      </c>
      <c r="E1" s="21" t="s">
        <v>4</v>
      </c>
      <c r="F1" s="6" t="s">
        <v>36</v>
      </c>
      <c r="G1" s="5" t="s">
        <v>46</v>
      </c>
      <c r="H1" s="6" t="s">
        <v>37</v>
      </c>
      <c r="I1" s="5" t="s">
        <v>47</v>
      </c>
      <c r="J1" s="6" t="s">
        <v>38</v>
      </c>
      <c r="K1" s="5" t="s">
        <v>48</v>
      </c>
      <c r="L1" s="6" t="s">
        <v>39</v>
      </c>
      <c r="M1" s="5" t="s">
        <v>49</v>
      </c>
      <c r="N1" s="6" t="s">
        <v>40</v>
      </c>
      <c r="O1" s="5" t="s">
        <v>50</v>
      </c>
      <c r="P1" s="6" t="s">
        <v>41</v>
      </c>
      <c r="Q1" s="5" t="s">
        <v>51</v>
      </c>
      <c r="R1" s="6" t="s">
        <v>42</v>
      </c>
      <c r="S1" s="5" t="s">
        <v>52</v>
      </c>
      <c r="T1" s="6" t="s">
        <v>43</v>
      </c>
      <c r="U1" s="5" t="s">
        <v>53</v>
      </c>
      <c r="V1" s="6" t="s">
        <v>44</v>
      </c>
      <c r="W1" s="5" t="s">
        <v>54</v>
      </c>
      <c r="X1" s="6" t="s">
        <v>45</v>
      </c>
      <c r="Y1" s="5" t="s">
        <v>55</v>
      </c>
      <c r="Z1" s="7" t="s">
        <v>29</v>
      </c>
      <c r="AA1" s="8" t="s">
        <v>28</v>
      </c>
      <c r="AB1" s="7" t="s">
        <v>31</v>
      </c>
      <c r="AD1" s="19" t="s">
        <v>34</v>
      </c>
      <c r="AE1" s="26">
        <f>2*PI()/AG1</f>
        <v>378.50513898672216</v>
      </c>
      <c r="AF1" s="28" t="s">
        <v>35</v>
      </c>
      <c r="AG1" s="28">
        <f>SUM(D2:D167)</f>
        <v>1.6599999999999997E-2</v>
      </c>
      <c r="AI1" s="4"/>
      <c r="AJ1" s="4"/>
      <c r="AK1" s="4"/>
      <c r="AL1" s="4"/>
      <c r="AS1"/>
      <c r="AT1"/>
      <c r="AU1"/>
      <c r="AV1"/>
    </row>
    <row r="2" spans="1:48" ht="15" customHeight="1" x14ac:dyDescent="0.25">
      <c r="A2" s="24">
        <v>1</v>
      </c>
      <c r="B2" s="25">
        <v>1.24E-2</v>
      </c>
      <c r="C2" s="25">
        <v>-6.96</v>
      </c>
      <c r="D2" s="23">
        <f>B3-B2</f>
        <v>1.0000000000000113E-4</v>
      </c>
      <c r="E2" s="1">
        <f>C2*D2</f>
        <v>-6.9600000000000781E-4</v>
      </c>
      <c r="F2" s="1">
        <f t="shared" ref="F2:F33" si="0">E2*COS(1*120*PI()*B2)</f>
        <v>2.6232367138275082E-5</v>
      </c>
      <c r="G2" s="1">
        <f>E2*SIN(1*120*PI()*B2)</f>
        <v>6.955054729578579E-4</v>
      </c>
      <c r="H2" s="1">
        <f t="shared" ref="H2:H33" si="1">E2*COS(2*120*PI()*B2)</f>
        <v>6.9402259458139505E-4</v>
      </c>
      <c r="I2" s="1">
        <f>E2*SIN(2*120*PI()*B2)</f>
        <v>-5.2427456647442459E-5</v>
      </c>
      <c r="J2" s="1">
        <f t="shared" ref="J2:J33" si="2">E2*COS(3*120*PI()*B2)</f>
        <v>-7.8548043871944564E-5</v>
      </c>
      <c r="K2" s="1">
        <f>E2*SIN(3*120*PI()*B2)</f>
        <v>-6.9155347212193359E-4</v>
      </c>
      <c r="L2" s="1">
        <f t="shared" ref="L2:L33" si="3">E2*COS(4*120*PI()*B2)</f>
        <v>-6.8810161433759565E-4</v>
      </c>
      <c r="M2" s="1">
        <f>E2*SIN(4*120*PI()*B2)</f>
        <v>1.0455701002804946E-4</v>
      </c>
      <c r="N2" s="1">
        <f t="shared" ref="N2:N33" si="4">E2*COS(5*120*PI()*B2)</f>
        <v>1.3041739495166691E-4</v>
      </c>
      <c r="O2" s="1">
        <f>E2*SIN(5*120*PI()*B2)</f>
        <v>6.8367192650717475E-4</v>
      </c>
      <c r="P2" s="1">
        <f t="shared" ref="P2:P33" si="5">E2*COS(6*120*PI()*B2)</f>
        <v>6.7827070345946518E-4</v>
      </c>
      <c r="Q2" s="1">
        <f>E2*SIN(6*120*PI()*B2)</f>
        <v>-1.5609244962077188E-4</v>
      </c>
      <c r="R2" s="1">
        <f t="shared" ref="R2:R33" si="6">E2*COS(7*120*PI()*B2)</f>
        <v>-1.8154568837776849E-4</v>
      </c>
      <c r="S2" s="1">
        <f>E2*SIN(7*120*PI()*B2)</f>
        <v>-6.7190562062796665E-4</v>
      </c>
      <c r="T2" s="1">
        <f t="shared" ref="T2:T33" si="7">E2*COS(8*120*PI()*B2)</f>
        <v>-6.6458572314367014E-4</v>
      </c>
      <c r="U2" s="1">
        <f>E2*SIN(8*120*PI()*B2)</f>
        <v>2.0674094077762129E-4</v>
      </c>
      <c r="V2" s="1">
        <f t="shared" ref="V2:V33" si="8">E2*COS(9*120*PI()*B2)</f>
        <v>2.3164240298800367E-4</v>
      </c>
      <c r="W2" s="1">
        <f>E2*SIN(9*120*PI()*B2)</f>
        <v>6.5632141298144024E-4</v>
      </c>
      <c r="X2" s="1">
        <f t="shared" ref="X2:X33" si="9">E2*COS(10*120*PI()*B2)</f>
        <v>6.471244341782294E-4</v>
      </c>
      <c r="Y2" s="1">
        <f>E2*SIN(10*120*PI()*B2)</f>
        <v>-2.5621468866854081E-4</v>
      </c>
      <c r="Z2" s="1">
        <f t="shared" ref="Z2:Z33" si="10">($F$170*COS(1*120*PI()*B2))+($H$170*COS(2*120*PI()*B2))+($J$170*COS(3*120*PI()*B2))+($L$170*COS(4*120*PI()*B2))+($N$170*COS(5*120*PI()*B2))+($P$170*COS(6*120*PI()*B2))+($R$170*COS(7*120*PI()*B2))+($T$170*COS(8*120*PI()*B2))+($V$170*COS(9*120*PI()*B2))+($X$170*COS(10*120*PI()*B2))</f>
        <v>-1.2305046274826694</v>
      </c>
      <c r="AA2" s="2">
        <f>($G$170*SIN(1*120*PI()*B2))+($I$170*SIN(2*120*PI()*B2))+($K$170*SIN(3*120*PI()*B2))+($M$170*SIN(4*120*PI()*B2))+($O$170*SIN(5*120*PI()*B2))+($Q$170*SIN(6*120*PI()*B2))+($S$170*SIN(7*120*PI()*B2))+($U$170*SIN(8*120*PI()*B2))+($W$170*SIN(9*120*PI()*B2))+($Y$170*SIN(10*120*PI()*B2))</f>
        <v>-5.0777505189165533</v>
      </c>
      <c r="AB2" s="1">
        <f>$E$170+Z2+AA2</f>
        <v>-6.347290688567897</v>
      </c>
      <c r="AD2" s="34" t="s">
        <v>33</v>
      </c>
      <c r="AE2" s="35"/>
      <c r="AF2" s="36">
        <f>((1/D168)*E168)</f>
        <v>-3.9035542168674407E-2</v>
      </c>
      <c r="AG2" s="37"/>
      <c r="AI2" s="3"/>
      <c r="AJ2" s="4"/>
      <c r="AK2" s="4"/>
      <c r="AL2" s="4"/>
      <c r="AS2"/>
      <c r="AT2"/>
      <c r="AU2"/>
      <c r="AV2"/>
    </row>
    <row r="3" spans="1:48" ht="15" customHeight="1" x14ac:dyDescent="0.25">
      <c r="A3" s="24">
        <v>2</v>
      </c>
      <c r="B3" s="25">
        <v>1.2500000000000001E-2</v>
      </c>
      <c r="C3" s="25">
        <v>-6.72</v>
      </c>
      <c r="D3" s="23">
        <f t="shared" ref="D3:D66" si="11">B4-B3</f>
        <v>9.9999999999999395E-5</v>
      </c>
      <c r="E3" s="1">
        <f t="shared" ref="E3:E66" si="12">C3*D3</f>
        <v>-6.7199999999999595E-4</v>
      </c>
      <c r="F3" s="1">
        <f t="shared" si="0"/>
        <v>1.2349496425478816E-19</v>
      </c>
      <c r="G3" s="1">
        <f t="shared" ref="G3:G66" si="13">E3*SIN(1*120*PI()*B3)</f>
        <v>6.7199999999999595E-4</v>
      </c>
      <c r="H3" s="1">
        <f t="shared" si="1"/>
        <v>6.7199999999999595E-4</v>
      </c>
      <c r="I3" s="1">
        <f t="shared" ref="I3:I66" si="14">E3*SIN(2*120*PI()*B3)</f>
        <v>-2.4698992850957631E-19</v>
      </c>
      <c r="J3" s="1">
        <f t="shared" si="2"/>
        <v>8.2322690331259668E-19</v>
      </c>
      <c r="K3" s="1">
        <f t="shared" ref="K3:K66" si="15">E3*SIN(3*120*PI()*B3)</f>
        <v>-6.7199999999999595E-4</v>
      </c>
      <c r="L3" s="1">
        <f t="shared" si="3"/>
        <v>-6.7199999999999595E-4</v>
      </c>
      <c r="M3" s="1">
        <f t="shared" ref="M3:M66" si="16">E3*SIN(4*120*PI()*B3)</f>
        <v>4.9397985701915263E-19</v>
      </c>
      <c r="N3" s="1">
        <f t="shared" si="4"/>
        <v>-5.7623697480302031E-19</v>
      </c>
      <c r="O3" s="1">
        <f t="shared" ref="O3:O66" si="17">E3*SIN(5*120*PI()*B3)</f>
        <v>6.7199999999999595E-4</v>
      </c>
      <c r="P3" s="1">
        <f t="shared" si="5"/>
        <v>6.7199999999999595E-4</v>
      </c>
      <c r="Q3" s="1">
        <f t="shared" ref="Q3:Q66" si="18">E3*SIN(6*120*PI()*B3)</f>
        <v>1.6464538066251934E-18</v>
      </c>
      <c r="R3" s="1">
        <f t="shared" si="6"/>
        <v>3.2924704629344405E-19</v>
      </c>
      <c r="S3" s="1">
        <f t="shared" ref="S3:S66" si="19">E3*SIN(7*120*PI()*B3)</f>
        <v>-6.7199999999999595E-4</v>
      </c>
      <c r="T3" s="1">
        <f t="shared" si="7"/>
        <v>-6.7199999999999595E-4</v>
      </c>
      <c r="U3" s="1">
        <f t="shared" ref="U3:U66" si="20">E3*SIN(8*120*PI()*B3)</f>
        <v>9.8795971403830525E-19</v>
      </c>
      <c r="V3" s="1">
        <f t="shared" si="8"/>
        <v>2.3051664743700545E-18</v>
      </c>
      <c r="W3" s="1">
        <f t="shared" ref="W3:W66" si="21">E3*SIN(9*120*PI()*B3)</f>
        <v>6.7199999999999595E-4</v>
      </c>
      <c r="X3" s="1">
        <f t="shared" si="9"/>
        <v>6.7199999999999595E-4</v>
      </c>
      <c r="Y3" s="1">
        <f t="shared" ref="Y3:Y66" si="22">E3*SIN(10*120*PI()*B3)</f>
        <v>1.1524739496060406E-18</v>
      </c>
      <c r="Z3" s="1">
        <f t="shared" si="10"/>
        <v>-1.3188615314266976</v>
      </c>
      <c r="AA3" s="2">
        <f t="shared" ref="AA3:AA66" si="23">($G$170*SIN(1*120*PI()*B3))+($I$170*SIN(2*120*PI()*B3))+($K$170*SIN(3*120*PI()*B3))+($M$170*SIN(4*120*PI()*B3))+($O$170*SIN(5*120*PI()*B3))+($Q$170*SIN(6*120*PI()*B3))+($S$170*SIN(7*120*PI()*B3))+($U$170*SIN(8*120*PI()*B3))+($W$170*SIN(9*120*PI()*B3))+($Y$170*SIN(10*120*PI()*B3))</f>
        <v>-5.0170612257016414</v>
      </c>
      <c r="AB3" s="1">
        <f t="shared" ref="AB3:AB66" si="24">$E$170+Z3+AA3</f>
        <v>-6.3749582992970133</v>
      </c>
      <c r="AD3" s="20" t="s">
        <v>8</v>
      </c>
      <c r="AE3" s="27">
        <f>(2/D168)*F168</f>
        <v>-0.62739760001015132</v>
      </c>
      <c r="AF3" s="29" t="s">
        <v>18</v>
      </c>
      <c r="AG3" s="29">
        <f>(2/D168)*G168</f>
        <v>5.1175634699092001</v>
      </c>
      <c r="AI3" s="3"/>
      <c r="AJ3" s="4"/>
      <c r="AK3" s="4"/>
      <c r="AL3" s="4"/>
      <c r="AS3"/>
      <c r="AT3"/>
      <c r="AU3"/>
      <c r="AV3"/>
    </row>
    <row r="4" spans="1:48" ht="15" customHeight="1" x14ac:dyDescent="0.25">
      <c r="A4" s="24">
        <v>3</v>
      </c>
      <c r="B4" s="25">
        <v>1.26E-2</v>
      </c>
      <c r="C4" s="25">
        <v>-6.72</v>
      </c>
      <c r="D4" s="23">
        <f t="shared" si="11"/>
        <v>9.9999999999999395E-5</v>
      </c>
      <c r="E4" s="1">
        <f t="shared" si="12"/>
        <v>-6.7199999999999595E-4</v>
      </c>
      <c r="F4" s="1">
        <f t="shared" si="0"/>
        <v>-2.5327802754195352E-5</v>
      </c>
      <c r="G4" s="1">
        <f t="shared" si="13"/>
        <v>6.71522525614472E-4</v>
      </c>
      <c r="H4" s="1">
        <f t="shared" si="1"/>
        <v>6.7009078097512856E-4</v>
      </c>
      <c r="I4" s="1">
        <f t="shared" si="14"/>
        <v>5.0619613314769479E-5</v>
      </c>
      <c r="J4" s="1">
        <f t="shared" si="2"/>
        <v>7.583949063497891E-5</v>
      </c>
      <c r="K4" s="1">
        <f t="shared" si="15"/>
        <v>-6.6770680066944167E-4</v>
      </c>
      <c r="L4" s="1">
        <f t="shared" si="3"/>
        <v>-6.6437397246387451E-4</v>
      </c>
      <c r="M4" s="1">
        <f t="shared" si="16"/>
        <v>-1.0095159588914612E-4</v>
      </c>
      <c r="N4" s="1">
        <f t="shared" si="4"/>
        <v>-1.2592024340160604E-4</v>
      </c>
      <c r="O4" s="1">
        <f t="shared" si="17"/>
        <v>6.600970324896748E-4</v>
      </c>
      <c r="P4" s="1">
        <f t="shared" si="5"/>
        <v>6.5488205851257605E-4</v>
      </c>
      <c r="Q4" s="1">
        <f t="shared" si="18"/>
        <v>1.5070995135798261E-4</v>
      </c>
      <c r="R4" s="1">
        <f t="shared" si="6"/>
        <v>1.7528549222680856E-4</v>
      </c>
      <c r="S4" s="1">
        <f t="shared" si="19"/>
        <v>-6.4873646129595642E-4</v>
      </c>
      <c r="T4" s="1">
        <f t="shared" si="7"/>
        <v>-6.4166897406974139E-4</v>
      </c>
      <c r="U4" s="1">
        <f t="shared" si="20"/>
        <v>-1.9961194281976238E-4</v>
      </c>
      <c r="V4" s="1">
        <f t="shared" si="8"/>
        <v>-2.2365473391944363E-4</v>
      </c>
      <c r="W4" s="1">
        <f t="shared" si="21"/>
        <v>6.3368964012000182E-4</v>
      </c>
      <c r="X4" s="1">
        <f t="shared" si="9"/>
        <v>6.248097985169013E-4</v>
      </c>
      <c r="Y4" s="1">
        <f t="shared" si="22"/>
        <v>2.4737969940410179E-4</v>
      </c>
      <c r="Z4" s="1">
        <f t="shared" si="10"/>
        <v>-1.4204906451054753</v>
      </c>
      <c r="AA4" s="2">
        <f t="shared" si="23"/>
        <v>-4.9465749134645973</v>
      </c>
      <c r="AB4" s="1">
        <f t="shared" si="24"/>
        <v>-6.4061011007387467</v>
      </c>
      <c r="AD4" s="20" t="s">
        <v>9</v>
      </c>
      <c r="AE4" s="27">
        <f>(2/D168)*H168</f>
        <v>1.4376311451130324</v>
      </c>
      <c r="AF4" s="29" t="s">
        <v>19</v>
      </c>
      <c r="AG4" s="29">
        <f>(2/D168)*I168</f>
        <v>-1.070798802077862</v>
      </c>
      <c r="AI4" s="3"/>
      <c r="AJ4" s="4"/>
      <c r="AK4" s="4"/>
      <c r="AL4" s="4"/>
      <c r="AS4"/>
      <c r="AT4"/>
      <c r="AU4"/>
      <c r="AV4"/>
    </row>
    <row r="5" spans="1:48" ht="15" customHeight="1" x14ac:dyDescent="0.25">
      <c r="A5" s="24">
        <v>4</v>
      </c>
      <c r="B5" s="25">
        <v>1.2699999999999999E-2</v>
      </c>
      <c r="C5" s="25">
        <v>-6.64</v>
      </c>
      <c r="D5" s="23">
        <f t="shared" si="11"/>
        <v>1.0000000000000113E-4</v>
      </c>
      <c r="E5" s="1">
        <f t="shared" si="12"/>
        <v>-6.6400000000000747E-4</v>
      </c>
      <c r="F5" s="1">
        <f t="shared" si="0"/>
        <v>-5.0016998870547605E-5</v>
      </c>
      <c r="G5" s="1">
        <f t="shared" si="13"/>
        <v>6.6211350977305513E-4</v>
      </c>
      <c r="H5" s="1">
        <f t="shared" si="1"/>
        <v>6.5646475850598236E-4</v>
      </c>
      <c r="I5" s="1">
        <f t="shared" si="14"/>
        <v>9.974979117618324E-5</v>
      </c>
      <c r="J5" s="1">
        <f t="shared" si="2"/>
        <v>1.4891578527039052E-4</v>
      </c>
      <c r="K5" s="1">
        <f t="shared" si="15"/>
        <v>-6.4708584353029459E-4</v>
      </c>
      <c r="L5" s="1">
        <f t="shared" si="3"/>
        <v>-6.3403005771177844E-4</v>
      </c>
      <c r="M5" s="1">
        <f t="shared" si="16"/>
        <v>-1.972356101671523E-4</v>
      </c>
      <c r="N5" s="1">
        <f t="shared" si="4"/>
        <v>-2.4443470298262813E-4</v>
      </c>
      <c r="O5" s="1">
        <f t="shared" si="17"/>
        <v>6.1737158662980617E-4</v>
      </c>
      <c r="P5" s="1">
        <f t="shared" si="5"/>
        <v>5.9720508704007736E-4</v>
      </c>
      <c r="Q5" s="1">
        <f t="shared" si="18"/>
        <v>2.9024486905622222E-4</v>
      </c>
      <c r="R5" s="1">
        <f t="shared" si="6"/>
        <v>3.3440580588614674E-4</v>
      </c>
      <c r="S5" s="1">
        <f t="shared" si="19"/>
        <v>-5.7364514901605038E-4</v>
      </c>
      <c r="T5" s="1">
        <f t="shared" si="7"/>
        <v>-5.4682564482528325E-4</v>
      </c>
      <c r="U5" s="1">
        <f t="shared" si="20"/>
        <v>-3.7666658222016867E-4</v>
      </c>
      <c r="V5" s="1">
        <f t="shared" si="8"/>
        <v>-4.1678706389702825E-4</v>
      </c>
      <c r="W5" s="1">
        <f t="shared" si="21"/>
        <v>5.1689896824051067E-4</v>
      </c>
      <c r="X5" s="1">
        <f t="shared" si="9"/>
        <v>4.8403516860782389E-4</v>
      </c>
      <c r="Y5" s="1">
        <f t="shared" si="22"/>
        <v>4.5453927833665316E-4</v>
      </c>
      <c r="Z5" s="1">
        <f t="shared" si="10"/>
        <v>-1.5303123968248245</v>
      </c>
      <c r="AA5" s="2">
        <f t="shared" si="23"/>
        <v>-4.8626714323692468</v>
      </c>
      <c r="AB5" s="1">
        <f t="shared" si="24"/>
        <v>-6.4320193713627454</v>
      </c>
      <c r="AD5" s="20" t="s">
        <v>10</v>
      </c>
      <c r="AE5" s="27">
        <f>(2/D168)*J168</f>
        <v>-6.4372542483328368E-2</v>
      </c>
      <c r="AF5" s="29" t="s">
        <v>20</v>
      </c>
      <c r="AG5" s="29">
        <f>(2/D168)*K168</f>
        <v>0.18167757797262435</v>
      </c>
      <c r="AI5" s="3"/>
      <c r="AJ5" s="4"/>
      <c r="AK5" s="4"/>
      <c r="AL5" s="4"/>
      <c r="AS5"/>
      <c r="AT5"/>
      <c r="AU5"/>
      <c r="AV5"/>
    </row>
    <row r="6" spans="1:48" ht="15" customHeight="1" x14ac:dyDescent="0.25">
      <c r="A6" s="24">
        <v>5</v>
      </c>
      <c r="B6" s="25">
        <v>1.2800000000000001E-2</v>
      </c>
      <c r="C6" s="25">
        <v>-6.64</v>
      </c>
      <c r="D6" s="23">
        <f t="shared" si="11"/>
        <v>9.9999999999999395E-5</v>
      </c>
      <c r="E6" s="1">
        <f t="shared" si="12"/>
        <v>-6.6399999999999597E-4</v>
      </c>
      <c r="F6" s="1">
        <f t="shared" si="0"/>
        <v>-7.4936639555991312E-5</v>
      </c>
      <c r="G6" s="1">
        <f t="shared" si="13"/>
        <v>6.597579101852816E-4</v>
      </c>
      <c r="H6" s="1">
        <f t="shared" si="1"/>
        <v>6.4708584353028332E-4</v>
      </c>
      <c r="I6" s="1">
        <f t="shared" si="14"/>
        <v>1.4891578527038806E-4</v>
      </c>
      <c r="J6" s="1">
        <f t="shared" si="2"/>
        <v>2.2099217756326155E-4</v>
      </c>
      <c r="K6" s="1">
        <f t="shared" si="15"/>
        <v>-6.2614571583285831E-4</v>
      </c>
      <c r="L6" s="1">
        <f t="shared" si="3"/>
        <v>-5.9720508704006684E-4</v>
      </c>
      <c r="M6" s="1">
        <f t="shared" si="16"/>
        <v>-2.9024486905621739E-4</v>
      </c>
      <c r="N6" s="1">
        <f t="shared" si="4"/>
        <v>-3.5578899186605229E-4</v>
      </c>
      <c r="O6" s="1">
        <f t="shared" si="17"/>
        <v>5.6063374253333413E-4</v>
      </c>
      <c r="P6" s="1">
        <f t="shared" si="5"/>
        <v>5.168989682405007E-4</v>
      </c>
      <c r="Q6" s="1">
        <f t="shared" si="18"/>
        <v>4.1678706389702223E-4</v>
      </c>
      <c r="R6" s="1">
        <f t="shared" si="6"/>
        <v>4.7245968966696302E-4</v>
      </c>
      <c r="S6" s="1">
        <f t="shared" si="19"/>
        <v>-4.6655957994643258E-4</v>
      </c>
      <c r="T6" s="1">
        <f t="shared" si="7"/>
        <v>-4.1025878309198003E-4</v>
      </c>
      <c r="U6" s="1">
        <f t="shared" si="20"/>
        <v>-5.2209551893871143E-4</v>
      </c>
      <c r="V6" s="1">
        <f t="shared" si="8"/>
        <v>-5.6506033591167102E-4</v>
      </c>
      <c r="W6" s="1">
        <f t="shared" si="21"/>
        <v>3.4871595429429987E-4</v>
      </c>
      <c r="X6" s="1">
        <f t="shared" si="9"/>
        <v>2.8271744959920507E-4</v>
      </c>
      <c r="Y6" s="1">
        <f t="shared" si="22"/>
        <v>6.0080516283743401E-4</v>
      </c>
      <c r="Z6" s="1">
        <f t="shared" si="10"/>
        <v>-1.6409943097174031</v>
      </c>
      <c r="AA6" s="2">
        <f t="shared" si="23"/>
        <v>-4.7628065456640716</v>
      </c>
      <c r="AB6" s="1">
        <f t="shared" si="24"/>
        <v>-6.442836397550149</v>
      </c>
      <c r="AD6" s="20" t="s">
        <v>11</v>
      </c>
      <c r="AE6" s="27">
        <f>(2/D168)*L168</f>
        <v>-0.13513800964108194</v>
      </c>
      <c r="AF6" s="29" t="s">
        <v>21</v>
      </c>
      <c r="AG6" s="29">
        <f>(2/D168)*M168</f>
        <v>5.5952422287741013E-2</v>
      </c>
      <c r="AI6" s="3"/>
      <c r="AJ6" s="4"/>
      <c r="AK6" s="4"/>
      <c r="AL6" s="4"/>
      <c r="AS6"/>
      <c r="AT6"/>
      <c r="AU6"/>
      <c r="AV6"/>
    </row>
    <row r="7" spans="1:48" ht="15" customHeight="1" x14ac:dyDescent="0.25">
      <c r="A7" s="24">
        <v>6</v>
      </c>
      <c r="B7" s="25">
        <v>1.29E-2</v>
      </c>
      <c r="C7" s="25">
        <v>-6.48</v>
      </c>
      <c r="D7" s="23">
        <f t="shared" si="11"/>
        <v>9.9999999999999395E-5</v>
      </c>
      <c r="E7" s="1">
        <f t="shared" si="12"/>
        <v>-6.4799999999999613E-4</v>
      </c>
      <c r="F7" s="1">
        <f t="shared" si="0"/>
        <v>-9.7346181750249548E-5</v>
      </c>
      <c r="G7" s="1">
        <f t="shared" si="13"/>
        <v>6.4064633059016443E-4</v>
      </c>
      <c r="H7" s="1">
        <f t="shared" si="1"/>
        <v>6.1875222499582121E-4</v>
      </c>
      <c r="I7" s="1">
        <f t="shared" si="14"/>
        <v>1.924829448619166E-4</v>
      </c>
      <c r="J7" s="1">
        <f t="shared" si="2"/>
        <v>2.8325101678980266E-4</v>
      </c>
      <c r="K7" s="1">
        <f t="shared" si="15"/>
        <v>-5.8281460301500508E-4</v>
      </c>
      <c r="L7" s="1">
        <f t="shared" si="3"/>
        <v>-5.3364912326321883E-4</v>
      </c>
      <c r="M7" s="1">
        <f t="shared" si="16"/>
        <v>-3.675902790341345E-4</v>
      </c>
      <c r="N7" s="1">
        <f t="shared" si="4"/>
        <v>-4.4358652464178763E-4</v>
      </c>
      <c r="O7" s="1">
        <f t="shared" si="17"/>
        <v>4.7237167056907181E-4</v>
      </c>
      <c r="P7" s="1">
        <f t="shared" si="5"/>
        <v>4.0037302928253455E-4</v>
      </c>
      <c r="Q7" s="1">
        <f t="shared" si="18"/>
        <v>5.0951490402452579E-4</v>
      </c>
      <c r="R7" s="1">
        <f t="shared" si="6"/>
        <v>5.6387907302584881E-4</v>
      </c>
      <c r="S7" s="1">
        <f t="shared" si="19"/>
        <v>-3.1928731732329174E-4</v>
      </c>
      <c r="T7" s="1">
        <f t="shared" si="7"/>
        <v>-2.3095489740618841E-4</v>
      </c>
      <c r="U7" s="1">
        <f t="shared" si="20"/>
        <v>-6.0544515471187973E-4</v>
      </c>
      <c r="V7" s="1">
        <f t="shared" si="8"/>
        <v>-6.3326974407218527E-4</v>
      </c>
      <c r="W7" s="1">
        <f t="shared" si="21"/>
        <v>1.3738060722949224E-4</v>
      </c>
      <c r="X7" s="1">
        <f t="shared" si="9"/>
        <v>4.0688256654994668E-5</v>
      </c>
      <c r="Y7" s="1">
        <f t="shared" si="22"/>
        <v>6.4672132002151607E-4</v>
      </c>
      <c r="Z7" s="1">
        <f t="shared" si="10"/>
        <v>-1.7436108295772881</v>
      </c>
      <c r="AA7" s="2">
        <f t="shared" si="23"/>
        <v>-4.6460007120501174</v>
      </c>
      <c r="AB7" s="1">
        <f t="shared" si="24"/>
        <v>-6.4286470837960801</v>
      </c>
      <c r="AD7" s="20" t="s">
        <v>12</v>
      </c>
      <c r="AE7" s="27">
        <f>(2/D168)*N168</f>
        <v>-0.22580965615377974</v>
      </c>
      <c r="AF7" s="29" t="s">
        <v>22</v>
      </c>
      <c r="AG7" s="29">
        <f>(2/D168)*O168</f>
        <v>8.1160808364055648E-2</v>
      </c>
      <c r="AI7" s="3"/>
      <c r="AJ7" s="4"/>
      <c r="AK7" s="4"/>
      <c r="AL7" s="4"/>
      <c r="AS7"/>
      <c r="AT7"/>
      <c r="AU7"/>
      <c r="AV7"/>
    </row>
    <row r="8" spans="1:48" ht="15" customHeight="1" x14ac:dyDescent="0.25">
      <c r="A8" s="24">
        <v>7</v>
      </c>
      <c r="B8" s="25">
        <v>1.2999999999999999E-2</v>
      </c>
      <c r="C8" s="25">
        <v>-6.48</v>
      </c>
      <c r="D8" s="23">
        <f t="shared" si="11"/>
        <v>1.0000000000000113E-4</v>
      </c>
      <c r="E8" s="1">
        <f t="shared" si="12"/>
        <v>-6.480000000000074E-4</v>
      </c>
      <c r="F8" s="1">
        <f t="shared" si="0"/>
        <v>-1.2142309185155072E-4</v>
      </c>
      <c r="G8" s="1">
        <f t="shared" si="13"/>
        <v>6.3652213847219751E-4</v>
      </c>
      <c r="H8" s="1">
        <f t="shared" si="1"/>
        <v>6.0249516285559401E-4</v>
      </c>
      <c r="I8" s="1">
        <f t="shared" si="14"/>
        <v>2.3854471013967359E-4</v>
      </c>
      <c r="J8" s="1">
        <f t="shared" si="2"/>
        <v>3.4721576314639368E-4</v>
      </c>
      <c r="K8" s="1">
        <f t="shared" si="15"/>
        <v>-5.4712449572531211E-4</v>
      </c>
      <c r="L8" s="1">
        <f t="shared" si="3"/>
        <v>-4.7237167056908075E-4</v>
      </c>
      <c r="M8" s="1">
        <f t="shared" si="16"/>
        <v>-4.4358652464179463E-4</v>
      </c>
      <c r="N8" s="1">
        <f t="shared" si="4"/>
        <v>-5.2424301235497162E-4</v>
      </c>
      <c r="O8" s="1">
        <f t="shared" si="17"/>
        <v>3.8088484348552747E-4</v>
      </c>
      <c r="P8" s="1">
        <f t="shared" si="5"/>
        <v>2.7590498093417047E-4</v>
      </c>
      <c r="Q8" s="1">
        <f t="shared" si="18"/>
        <v>5.8632792999798724E-4</v>
      </c>
      <c r="R8" s="1">
        <f t="shared" si="6"/>
        <v>6.2764188841135963E-4</v>
      </c>
      <c r="S8" s="1">
        <f t="shared" si="19"/>
        <v>-1.6115104688282992E-4</v>
      </c>
      <c r="T8" s="1">
        <f t="shared" si="7"/>
        <v>-4.068825665499744E-5</v>
      </c>
      <c r="U8" s="1">
        <f t="shared" si="20"/>
        <v>-6.4672132002152724E-4</v>
      </c>
      <c r="V8" s="1">
        <f t="shared" si="8"/>
        <v>-6.4289032645178912E-4</v>
      </c>
      <c r="W8" s="1">
        <f t="shared" si="21"/>
        <v>-8.1215935349668528E-5</v>
      </c>
      <c r="X8" s="1">
        <f t="shared" si="9"/>
        <v>-2.0024301235496705E-4</v>
      </c>
      <c r="Y8" s="1">
        <f t="shared" si="22"/>
        <v>6.1628462255926698E-4</v>
      </c>
      <c r="Z8" s="1">
        <f t="shared" si="10"/>
        <v>-1.8285332570561528</v>
      </c>
      <c r="AA8" s="2">
        <f t="shared" si="23"/>
        <v>-4.513113628848564</v>
      </c>
      <c r="AB8" s="1">
        <f t="shared" si="24"/>
        <v>-6.3806824280733911</v>
      </c>
      <c r="AD8" s="20" t="s">
        <v>13</v>
      </c>
      <c r="AE8" s="27">
        <f>(2/D168)*P168</f>
        <v>-8.3111803754268201E-2</v>
      </c>
      <c r="AF8" s="29" t="s">
        <v>23</v>
      </c>
      <c r="AG8" s="29">
        <f>(2/D168)*Q168</f>
        <v>-9.1626867135209705E-2</v>
      </c>
      <c r="AI8" s="3"/>
      <c r="AJ8" s="4"/>
      <c r="AK8" s="4"/>
      <c r="AL8" s="4"/>
      <c r="AS8"/>
      <c r="AT8"/>
      <c r="AU8"/>
      <c r="AV8"/>
    </row>
    <row r="9" spans="1:48" ht="15" customHeight="1" x14ac:dyDescent="0.25">
      <c r="A9" s="24">
        <v>8</v>
      </c>
      <c r="B9" s="25">
        <v>1.3100000000000001E-2</v>
      </c>
      <c r="C9" s="25">
        <v>-6.32</v>
      </c>
      <c r="D9" s="23">
        <f t="shared" si="11"/>
        <v>9.9999999999999395E-5</v>
      </c>
      <c r="E9" s="1">
        <f t="shared" si="12"/>
        <v>-6.3199999999999617E-4</v>
      </c>
      <c r="F9" s="1">
        <f t="shared" si="0"/>
        <v>-1.4173912092000802E-4</v>
      </c>
      <c r="G9" s="1">
        <f t="shared" si="13"/>
        <v>6.1590098360111306E-4</v>
      </c>
      <c r="H9" s="1">
        <f t="shared" si="1"/>
        <v>5.6842411898994311E-4</v>
      </c>
      <c r="I9" s="1">
        <f t="shared" si="14"/>
        <v>2.7625716452338788E-4</v>
      </c>
      <c r="J9" s="1">
        <f t="shared" si="2"/>
        <v>3.967009403357202E-4</v>
      </c>
      <c r="K9" s="1">
        <f t="shared" si="15"/>
        <v>-4.9198817459035591E-4</v>
      </c>
      <c r="L9" s="1">
        <f t="shared" si="3"/>
        <v>-3.9048727547308907E-4</v>
      </c>
      <c r="M9" s="1">
        <f t="shared" si="16"/>
        <v>-4.9693428911034003E-4</v>
      </c>
      <c r="N9" s="1">
        <f t="shared" si="4"/>
        <v>-5.7185069715852031E-4</v>
      </c>
      <c r="O9" s="1">
        <f t="shared" si="17"/>
        <v>2.6909251226912547E-4</v>
      </c>
      <c r="P9" s="1">
        <f t="shared" si="5"/>
        <v>1.3398849347073791E-4</v>
      </c>
      <c r="Q9" s="1">
        <f t="shared" si="18"/>
        <v>6.1763345409509445E-4</v>
      </c>
      <c r="R9" s="1">
        <f t="shared" si="6"/>
        <v>6.3195009993680801E-4</v>
      </c>
      <c r="S9" s="1">
        <f t="shared" si="19"/>
        <v>7.9417372062797006E-6</v>
      </c>
      <c r="T9" s="1">
        <f t="shared" si="7"/>
        <v>1.4946736611899284E-4</v>
      </c>
      <c r="U9" s="1">
        <f t="shared" si="20"/>
        <v>-6.140712552020703E-4</v>
      </c>
      <c r="V9" s="1">
        <f t="shared" si="8"/>
        <v>-5.6490778006359588E-4</v>
      </c>
      <c r="W9" s="1">
        <f t="shared" si="21"/>
        <v>-2.8337819256889744E-4</v>
      </c>
      <c r="X9" s="1">
        <f t="shared" si="9"/>
        <v>-4.0285196152116751E-4</v>
      </c>
      <c r="Y9" s="1">
        <f t="shared" si="22"/>
        <v>4.8696436943429749E-4</v>
      </c>
      <c r="Z9" s="1">
        <f t="shared" si="10"/>
        <v>-1.8864477072646217</v>
      </c>
      <c r="AA9" s="2">
        <f t="shared" si="23"/>
        <v>-4.3668627718897017</v>
      </c>
      <c r="AB9" s="1">
        <f t="shared" si="24"/>
        <v>-6.2923460213229978</v>
      </c>
      <c r="AD9" s="20" t="s">
        <v>14</v>
      </c>
      <c r="AE9" s="27">
        <f>(2/D168)*R168</f>
        <v>0.15450783843889029</v>
      </c>
      <c r="AF9" s="29" t="s">
        <v>24</v>
      </c>
      <c r="AG9" s="29">
        <f>(2/D168)*S168</f>
        <v>4.3973409947842899E-2</v>
      </c>
      <c r="AI9" s="3"/>
      <c r="AJ9" s="4"/>
      <c r="AK9" s="4"/>
      <c r="AL9" s="4"/>
      <c r="AS9"/>
      <c r="AT9"/>
      <c r="AU9"/>
      <c r="AV9"/>
    </row>
    <row r="10" spans="1:48" ht="15" customHeight="1" x14ac:dyDescent="0.25">
      <c r="A10" s="24">
        <v>9</v>
      </c>
      <c r="B10" s="25">
        <v>1.32E-2</v>
      </c>
      <c r="C10" s="25">
        <v>-6.24</v>
      </c>
      <c r="D10" s="23">
        <f t="shared" si="11"/>
        <v>9.9999999999999395E-5</v>
      </c>
      <c r="E10" s="1">
        <f t="shared" si="12"/>
        <v>-6.2399999999999619E-4</v>
      </c>
      <c r="F10" s="1">
        <f t="shared" si="0"/>
        <v>-1.627650999248943E-4</v>
      </c>
      <c r="G10" s="1">
        <f t="shared" si="13"/>
        <v>6.0239814263195928E-4</v>
      </c>
      <c r="H10" s="1">
        <f t="shared" si="1"/>
        <v>5.3908821232832632E-4</v>
      </c>
      <c r="I10" s="1">
        <f t="shared" si="14"/>
        <v>3.1426087782071219E-4</v>
      </c>
      <c r="J10" s="1">
        <f t="shared" si="2"/>
        <v>4.4399826257859128E-4</v>
      </c>
      <c r="K10" s="1">
        <f t="shared" si="15"/>
        <v>-4.384535811544793E-4</v>
      </c>
      <c r="L10" s="1">
        <f t="shared" si="3"/>
        <v>-3.0746186112613343E-4</v>
      </c>
      <c r="M10" s="1">
        <f t="shared" si="16"/>
        <v>-5.4299466291377995E-4</v>
      </c>
      <c r="N10" s="1">
        <f t="shared" si="4"/>
        <v>-6.0439589254426167E-4</v>
      </c>
      <c r="O10" s="1">
        <f t="shared" si="17"/>
        <v>1.5518248959087031E-4</v>
      </c>
      <c r="P10" s="1">
        <f t="shared" si="5"/>
        <v>-7.8412088872118744E-6</v>
      </c>
      <c r="Q10" s="1">
        <f t="shared" si="18"/>
        <v>6.2395073158317746E-4</v>
      </c>
      <c r="R10" s="1">
        <f t="shared" si="6"/>
        <v>6.0030526706971409E-4</v>
      </c>
      <c r="S10" s="1">
        <f t="shared" si="19"/>
        <v>1.7032200776280945E-4</v>
      </c>
      <c r="T10" s="1">
        <f t="shared" si="7"/>
        <v>3.2101026907965541E-4</v>
      </c>
      <c r="U10" s="1">
        <f t="shared" si="20"/>
        <v>-5.3509663346483732E-4</v>
      </c>
      <c r="V10" s="1">
        <f t="shared" si="8"/>
        <v>-4.3283966282718856E-4</v>
      </c>
      <c r="W10" s="1">
        <f t="shared" si="21"/>
        <v>-4.494728315300503E-4</v>
      </c>
      <c r="X10" s="1">
        <f t="shared" si="9"/>
        <v>-5.4681536834736571E-4</v>
      </c>
      <c r="Y10" s="1">
        <f t="shared" si="22"/>
        <v>3.0061429263947189E-4</v>
      </c>
      <c r="Z10" s="1">
        <f t="shared" si="10"/>
        <v>-1.9093805337698662</v>
      </c>
      <c r="AA10" s="2">
        <f t="shared" si="23"/>
        <v>-4.2115791352942926</v>
      </c>
      <c r="AB10" s="1">
        <f t="shared" si="24"/>
        <v>-6.1599952112328333</v>
      </c>
      <c r="AD10" s="20" t="s">
        <v>15</v>
      </c>
      <c r="AE10" s="27">
        <f>(2/D168)*T168</f>
        <v>7.4013746474631964E-2</v>
      </c>
      <c r="AF10" s="29" t="s">
        <v>25</v>
      </c>
      <c r="AG10" s="29">
        <f>(2/D168)*U168</f>
        <v>-4.3307861399941992E-2</v>
      </c>
      <c r="AI10" s="3"/>
      <c r="AJ10" s="4"/>
      <c r="AK10" s="4"/>
      <c r="AL10" s="4"/>
      <c r="AS10"/>
      <c r="AT10"/>
      <c r="AU10"/>
      <c r="AV10"/>
    </row>
    <row r="11" spans="1:48" ht="15" customHeight="1" x14ac:dyDescent="0.25">
      <c r="A11" s="24">
        <v>10</v>
      </c>
      <c r="B11" s="25">
        <v>1.3299999999999999E-2</v>
      </c>
      <c r="C11" s="25">
        <v>-5.92</v>
      </c>
      <c r="D11" s="23">
        <f t="shared" si="11"/>
        <v>1.0000000000000113E-4</v>
      </c>
      <c r="E11" s="1">
        <f t="shared" si="12"/>
        <v>-5.9200000000000669E-4</v>
      </c>
      <c r="F11" s="1">
        <f t="shared" si="0"/>
        <v>-1.7584861629360598E-4</v>
      </c>
      <c r="G11" s="1">
        <f t="shared" si="13"/>
        <v>5.6527981049001919E-4</v>
      </c>
      <c r="H11" s="1">
        <f t="shared" si="1"/>
        <v>4.8753129779603537E-4</v>
      </c>
      <c r="I11" s="1">
        <f t="shared" si="14"/>
        <v>3.3582321788304246E-4</v>
      </c>
      <c r="J11" s="1">
        <f t="shared" si="2"/>
        <v>4.6548275182488303E-4</v>
      </c>
      <c r="K11" s="1">
        <f t="shared" si="15"/>
        <v>-3.6577289094948291E-4</v>
      </c>
      <c r="L11" s="1">
        <f t="shared" si="3"/>
        <v>-2.1099583219824942E-4</v>
      </c>
      <c r="M11" s="1">
        <f t="shared" si="16"/>
        <v>-5.5312273393431954E-4</v>
      </c>
      <c r="N11" s="1">
        <f t="shared" si="4"/>
        <v>-5.9083182322954334E-4</v>
      </c>
      <c r="O11" s="1">
        <f t="shared" si="17"/>
        <v>3.7171987561356402E-5</v>
      </c>
      <c r="P11" s="1">
        <f t="shared" si="5"/>
        <v>-1.4000740623804455E-4</v>
      </c>
      <c r="Q11" s="1">
        <f t="shared" si="18"/>
        <v>5.7520598588549398E-4</v>
      </c>
      <c r="R11" s="1">
        <f t="shared" si="6"/>
        <v>5.0765578046664875E-4</v>
      </c>
      <c r="S11" s="1">
        <f t="shared" si="19"/>
        <v>3.0454820399865372E-4</v>
      </c>
      <c r="T11" s="1">
        <f t="shared" si="7"/>
        <v>4.4159715809111703E-4</v>
      </c>
      <c r="U11" s="1">
        <f t="shared" si="20"/>
        <v>-3.9427902552108566E-4</v>
      </c>
      <c r="V11" s="1">
        <f t="shared" si="8"/>
        <v>-2.4531034394803178E-4</v>
      </c>
      <c r="W11" s="1">
        <f t="shared" si="21"/>
        <v>-5.387827346455213E-4</v>
      </c>
      <c r="X11" s="1">
        <f t="shared" si="9"/>
        <v>-5.8733190317817685E-4</v>
      </c>
      <c r="Y11" s="1">
        <f t="shared" si="22"/>
        <v>7.4197274270073851E-5</v>
      </c>
      <c r="Z11" s="1">
        <f t="shared" si="10"/>
        <v>-1.891607568395641</v>
      </c>
      <c r="AA11" s="2">
        <f t="shared" si="23"/>
        <v>-4.0527296065419849</v>
      </c>
      <c r="AB11" s="1">
        <f t="shared" si="24"/>
        <v>-5.9833727171063007</v>
      </c>
      <c r="AD11" s="20" t="s">
        <v>16</v>
      </c>
      <c r="AE11" s="27">
        <f>(2/D168)*V168</f>
        <v>1.2028850180222688E-2</v>
      </c>
      <c r="AF11" s="29" t="s">
        <v>26</v>
      </c>
      <c r="AG11" s="29">
        <f>(2/D168)*W168</f>
        <v>4.3987935348852758E-2</v>
      </c>
      <c r="AI11" s="3"/>
      <c r="AJ11" s="4"/>
      <c r="AK11" s="4"/>
      <c r="AL11" s="4"/>
      <c r="AS11"/>
      <c r="AT11"/>
      <c r="AU11"/>
      <c r="AV11"/>
    </row>
    <row r="12" spans="1:48" ht="15" customHeight="1" x14ac:dyDescent="0.25">
      <c r="A12" s="24">
        <v>11</v>
      </c>
      <c r="B12" s="25">
        <v>1.34E-2</v>
      </c>
      <c r="C12" s="25">
        <v>-5.92</v>
      </c>
      <c r="D12" s="23">
        <f t="shared" si="11"/>
        <v>9.9999999999999395E-5</v>
      </c>
      <c r="E12" s="1">
        <f t="shared" si="12"/>
        <v>-5.9199999999999639E-4</v>
      </c>
      <c r="F12" s="1">
        <f t="shared" si="0"/>
        <v>-1.9702917035760691E-4</v>
      </c>
      <c r="G12" s="1">
        <f t="shared" si="13"/>
        <v>5.582503972485723E-4</v>
      </c>
      <c r="H12" s="1">
        <f t="shared" si="1"/>
        <v>4.6084968252767505E-4</v>
      </c>
      <c r="I12" s="1">
        <f t="shared" si="14"/>
        <v>3.7159328588409242E-4</v>
      </c>
      <c r="J12" s="1">
        <f t="shared" si="2"/>
        <v>5.0378873322245445E-4</v>
      </c>
      <c r="K12" s="1">
        <f t="shared" si="15"/>
        <v>-3.1090338093708517E-4</v>
      </c>
      <c r="L12" s="1">
        <f t="shared" si="3"/>
        <v>-1.2550820907385554E-4</v>
      </c>
      <c r="M12" s="1">
        <f t="shared" si="16"/>
        <v>-5.7854272915236699E-4</v>
      </c>
      <c r="N12" s="1">
        <f t="shared" si="4"/>
        <v>-5.8733190317816742E-4</v>
      </c>
      <c r="O12" s="1">
        <f t="shared" si="17"/>
        <v>-7.4197274270066668E-5</v>
      </c>
      <c r="P12" s="1">
        <f t="shared" si="5"/>
        <v>-2.6544286392529752E-4</v>
      </c>
      <c r="Q12" s="1">
        <f t="shared" si="18"/>
        <v>5.2915412309754496E-4</v>
      </c>
      <c r="R12" s="1">
        <f t="shared" si="6"/>
        <v>4.1064275704117721E-4</v>
      </c>
      <c r="S12" s="1">
        <f t="shared" si="19"/>
        <v>4.2642294273363901E-4</v>
      </c>
      <c r="T12" s="1">
        <f t="shared" si="7"/>
        <v>5.3878273464551426E-4</v>
      </c>
      <c r="U12" s="1">
        <f t="shared" si="20"/>
        <v>-2.4531034394802267E-4</v>
      </c>
      <c r="V12" s="1">
        <f t="shared" si="8"/>
        <v>-5.2007908358040606E-5</v>
      </c>
      <c r="W12" s="1">
        <f t="shared" si="21"/>
        <v>-5.897110966127544E-4</v>
      </c>
      <c r="X12" s="1">
        <f t="shared" si="9"/>
        <v>-5.7340123138814667E-4</v>
      </c>
      <c r="Y12" s="1">
        <f t="shared" si="22"/>
        <v>-1.4722441320159119E-4</v>
      </c>
      <c r="Z12" s="1">
        <f t="shared" si="10"/>
        <v>-1.8303363542701887</v>
      </c>
      <c r="AA12" s="2">
        <f t="shared" si="23"/>
        <v>-3.8962679264871216</v>
      </c>
      <c r="AB12" s="1">
        <f t="shared" si="24"/>
        <v>-5.7656398229259844</v>
      </c>
      <c r="AD12" s="20" t="s">
        <v>17</v>
      </c>
      <c r="AE12" s="27">
        <f>(2/D168)*X168</f>
        <v>-9.6782073098516525E-2</v>
      </c>
      <c r="AF12" s="29" t="s">
        <v>27</v>
      </c>
      <c r="AG12" s="29">
        <f>(2/D168)*Y168</f>
        <v>8.4652130215691845E-2</v>
      </c>
      <c r="AI12" s="3"/>
      <c r="AJ12" s="4"/>
      <c r="AK12" s="4"/>
      <c r="AL12" s="4"/>
      <c r="AS12"/>
      <c r="AT12"/>
      <c r="AU12"/>
      <c r="AV12"/>
    </row>
    <row r="13" spans="1:48" ht="15" customHeight="1" x14ac:dyDescent="0.25">
      <c r="A13" s="24">
        <v>12</v>
      </c>
      <c r="B13" s="25">
        <v>1.35E-2</v>
      </c>
      <c r="C13" s="25">
        <v>-5.28</v>
      </c>
      <c r="D13" s="23">
        <f t="shared" si="11"/>
        <v>9.9999999999999395E-5</v>
      </c>
      <c r="E13" s="1">
        <f t="shared" si="12"/>
        <v>-5.2799999999999679E-4</v>
      </c>
      <c r="F13" s="1">
        <f t="shared" si="0"/>
        <v>-1.9436976381750849E-4</v>
      </c>
      <c r="G13" s="1">
        <f t="shared" si="13"/>
        <v>4.9092198454899383E-4</v>
      </c>
      <c r="H13" s="1">
        <f t="shared" si="1"/>
        <v>3.8489543527850335E-4</v>
      </c>
      <c r="I13" s="1">
        <f t="shared" si="14"/>
        <v>3.6144087193034496E-4</v>
      </c>
      <c r="J13" s="1">
        <f t="shared" si="2"/>
        <v>4.7774868370205543E-4</v>
      </c>
      <c r="K13" s="1">
        <f t="shared" si="15"/>
        <v>-2.2481146594635694E-4</v>
      </c>
      <c r="L13" s="1">
        <f t="shared" si="3"/>
        <v>-3.3153394311478427E-5</v>
      </c>
      <c r="M13" s="1">
        <f t="shared" si="16"/>
        <v>-5.2695811261012414E-4</v>
      </c>
      <c r="N13" s="1">
        <f t="shared" si="4"/>
        <v>-5.0215784060383853E-4</v>
      </c>
      <c r="O13" s="1">
        <f t="shared" si="17"/>
        <v>-1.6316097302996986E-4</v>
      </c>
      <c r="P13" s="1">
        <f t="shared" si="5"/>
        <v>-3.365598665873062E-4</v>
      </c>
      <c r="Q13" s="1">
        <f t="shared" si="18"/>
        <v>4.0683099218561411E-4</v>
      </c>
      <c r="R13" s="1">
        <f t="shared" si="6"/>
        <v>2.5436593992570427E-4</v>
      </c>
      <c r="S13" s="1">
        <f t="shared" si="19"/>
        <v>4.626899270631571E-4</v>
      </c>
      <c r="T13" s="1">
        <f t="shared" si="7"/>
        <v>5.2383656229404083E-4</v>
      </c>
      <c r="U13" s="1">
        <f t="shared" si="20"/>
        <v>-6.617594732195456E-5</v>
      </c>
      <c r="V13" s="1">
        <f t="shared" si="8"/>
        <v>1.3130826042304181E-4</v>
      </c>
      <c r="W13" s="1">
        <f t="shared" si="21"/>
        <v>-5.1141190907591429E-4</v>
      </c>
      <c r="X13" s="1">
        <f t="shared" si="9"/>
        <v>-4.2716097302997137E-4</v>
      </c>
      <c r="Y13" s="1">
        <f t="shared" si="22"/>
        <v>-3.103506132104216E-4</v>
      </c>
      <c r="Z13" s="1">
        <f t="shared" si="10"/>
        <v>-1.7260776739846373</v>
      </c>
      <c r="AA13" s="2">
        <f t="shared" si="23"/>
        <v>-3.7479004713805777</v>
      </c>
      <c r="AB13" s="1">
        <f t="shared" si="24"/>
        <v>-5.5130136875338893</v>
      </c>
      <c r="AI13" s="3"/>
      <c r="AJ13" s="4"/>
      <c r="AK13" s="4"/>
      <c r="AL13" s="4"/>
      <c r="AS13"/>
      <c r="AT13"/>
      <c r="AU13"/>
      <c r="AV13"/>
    </row>
    <row r="14" spans="1:48" ht="15" customHeight="1" x14ac:dyDescent="0.25">
      <c r="A14" s="24">
        <v>13</v>
      </c>
      <c r="B14" s="25">
        <v>1.3599999999999999E-2</v>
      </c>
      <c r="C14" s="25">
        <v>-5.2</v>
      </c>
      <c r="D14" s="23">
        <f t="shared" si="11"/>
        <v>1.0000000000000113E-4</v>
      </c>
      <c r="E14" s="1">
        <f t="shared" si="12"/>
        <v>-5.2000000000000592E-4</v>
      </c>
      <c r="F14" s="1">
        <f t="shared" si="0"/>
        <v>-2.0951134657110643E-4</v>
      </c>
      <c r="G14" s="1">
        <f t="shared" si="13"/>
        <v>4.7592540976288279E-4</v>
      </c>
      <c r="H14" s="1">
        <f t="shared" si="1"/>
        <v>3.5117306022293757E-4</v>
      </c>
      <c r="I14" s="1">
        <f t="shared" si="14"/>
        <v>3.8350682102625402E-4</v>
      </c>
      <c r="J14" s="1">
        <f t="shared" si="2"/>
        <v>4.9249111859727237E-4</v>
      </c>
      <c r="K14" s="1">
        <f t="shared" si="15"/>
        <v>-1.6689067709975162E-4</v>
      </c>
      <c r="L14" s="1">
        <f t="shared" si="3"/>
        <v>4.5682622206384642E-5</v>
      </c>
      <c r="M14" s="1">
        <f t="shared" si="16"/>
        <v>-5.1798947675445574E-4</v>
      </c>
      <c r="N14" s="1">
        <f t="shared" si="4"/>
        <v>-4.5567947362281524E-4</v>
      </c>
      <c r="O14" s="1">
        <f t="shared" si="17"/>
        <v>-2.5051191053289304E-4</v>
      </c>
      <c r="P14" s="1">
        <f t="shared" si="5"/>
        <v>-4.1287500729687805E-4</v>
      </c>
      <c r="Q14" s="1">
        <f t="shared" si="18"/>
        <v>3.161237548011997E-4</v>
      </c>
      <c r="R14" s="1">
        <f t="shared" si="6"/>
        <v>1.2297947845233952E-4</v>
      </c>
      <c r="S14" s="1">
        <f t="shared" si="19"/>
        <v>5.0524850111563588E-4</v>
      </c>
      <c r="T14" s="1">
        <f t="shared" si="7"/>
        <v>5.1197345395519352E-4</v>
      </c>
      <c r="U14" s="1">
        <f t="shared" si="20"/>
        <v>9.1011990667139983E-5</v>
      </c>
      <c r="V14" s="1">
        <f t="shared" si="8"/>
        <v>2.8957532057385748E-4</v>
      </c>
      <c r="W14" s="1">
        <f t="shared" si="21"/>
        <v>-4.3190986758182991E-4</v>
      </c>
      <c r="X14" s="1">
        <f t="shared" si="9"/>
        <v>-2.7862993338908479E-4</v>
      </c>
      <c r="Y14" s="1">
        <f t="shared" si="22"/>
        <v>-4.3905052126105067E-4</v>
      </c>
      <c r="Z14" s="1">
        <f t="shared" si="10"/>
        <v>-1.5826605769138353</v>
      </c>
      <c r="AA14" s="2">
        <f t="shared" si="23"/>
        <v>-3.6123657462123977</v>
      </c>
      <c r="AB14" s="1">
        <f t="shared" si="24"/>
        <v>-5.2340618652949074</v>
      </c>
      <c r="AI14" s="3"/>
      <c r="AJ14" s="4"/>
      <c r="AK14" s="4"/>
      <c r="AL14" s="4"/>
      <c r="AS14"/>
      <c r="AT14"/>
      <c r="AU14"/>
      <c r="AV14"/>
    </row>
    <row r="15" spans="1:48" ht="15" customHeight="1" x14ac:dyDescent="0.25">
      <c r="A15" s="24">
        <v>14</v>
      </c>
      <c r="B15" s="25">
        <v>1.37E-2</v>
      </c>
      <c r="C15" s="25">
        <v>-4.6399999999999997</v>
      </c>
      <c r="D15" s="23">
        <f t="shared" si="11"/>
        <v>9.9999999999999395E-5</v>
      </c>
      <c r="E15" s="1">
        <f t="shared" si="12"/>
        <v>-4.6399999999999718E-4</v>
      </c>
      <c r="F15" s="1">
        <f t="shared" si="0"/>
        <v>-2.0282171572603129E-4</v>
      </c>
      <c r="G15" s="1">
        <f t="shared" si="13"/>
        <v>4.1732403672679381E-4</v>
      </c>
      <c r="H15" s="1">
        <f t="shared" si="1"/>
        <v>2.8668686047391399E-4</v>
      </c>
      <c r="I15" s="1">
        <f t="shared" si="14"/>
        <v>3.6483783251138851E-4</v>
      </c>
      <c r="J15" s="1">
        <f t="shared" si="2"/>
        <v>4.5345240933563903E-4</v>
      </c>
      <c r="K15" s="1">
        <f t="shared" si="15"/>
        <v>-9.837129900383265E-5</v>
      </c>
      <c r="L15" s="1">
        <f t="shared" si="3"/>
        <v>1.0973553461900613E-4</v>
      </c>
      <c r="M15" s="1">
        <f t="shared" si="16"/>
        <v>-4.5083712407240637E-4</v>
      </c>
      <c r="N15" s="1">
        <f t="shared" si="4"/>
        <v>-3.5751814464796448E-4</v>
      </c>
      <c r="O15" s="1">
        <f t="shared" si="17"/>
        <v>-2.9576473124338974E-4</v>
      </c>
      <c r="P15" s="1">
        <f t="shared" si="5"/>
        <v>-4.222891703978355E-4</v>
      </c>
      <c r="Q15" s="1">
        <f t="shared" si="18"/>
        <v>1.9227026958088247E-4</v>
      </c>
      <c r="R15" s="1">
        <f t="shared" si="6"/>
        <v>-1.1660364285709613E-5</v>
      </c>
      <c r="S15" s="1">
        <f t="shared" si="19"/>
        <v>4.6385346382744837E-4</v>
      </c>
      <c r="T15" s="1">
        <f t="shared" si="7"/>
        <v>4.120953122494835E-4</v>
      </c>
      <c r="U15" s="1">
        <f t="shared" si="20"/>
        <v>2.1324505532836644E-4</v>
      </c>
      <c r="V15" s="1">
        <f t="shared" si="8"/>
        <v>3.7192708098008422E-4</v>
      </c>
      <c r="W15" s="1">
        <f t="shared" si="21"/>
        <v>-2.7742791213868746E-4</v>
      </c>
      <c r="X15" s="1">
        <f t="shared" si="9"/>
        <v>-8.6944929967776939E-5</v>
      </c>
      <c r="Y15" s="1">
        <f t="shared" si="22"/>
        <v>-4.5578128433810855E-4</v>
      </c>
      <c r="Z15" s="1">
        <f t="shared" si="10"/>
        <v>-1.4068888381985556</v>
      </c>
      <c r="AA15" s="2">
        <f t="shared" si="23"/>
        <v>-3.4928256667571094</v>
      </c>
      <c r="AB15" s="1">
        <f t="shared" si="24"/>
        <v>-4.9387500471243388</v>
      </c>
      <c r="AI15" s="3"/>
      <c r="AJ15" s="4"/>
      <c r="AK15" s="4"/>
      <c r="AL15" s="4"/>
      <c r="AS15"/>
      <c r="AT15"/>
      <c r="AU15"/>
      <c r="AV15"/>
    </row>
    <row r="16" spans="1:48" ht="15" customHeight="1" x14ac:dyDescent="0.25">
      <c r="A16" s="24">
        <v>15</v>
      </c>
      <c r="B16" s="25">
        <v>1.38E-2</v>
      </c>
      <c r="C16" s="25">
        <v>-4.5599999999999996</v>
      </c>
      <c r="D16" s="23">
        <f t="shared" si="11"/>
        <v>9.9999999999999395E-5</v>
      </c>
      <c r="E16" s="1">
        <f t="shared" si="12"/>
        <v>-4.5599999999999721E-4</v>
      </c>
      <c r="F16" s="1">
        <f t="shared" si="0"/>
        <v>-2.1464099306739014E-4</v>
      </c>
      <c r="G16" s="1">
        <f t="shared" si="13"/>
        <v>4.0232479925433634E-4</v>
      </c>
      <c r="H16" s="1">
        <f t="shared" si="1"/>
        <v>2.5393528111861255E-4</v>
      </c>
      <c r="I16" s="1">
        <f t="shared" si="14"/>
        <v>3.7875173003328798E-4</v>
      </c>
      <c r="J16" s="1">
        <f t="shared" si="2"/>
        <v>4.536976637434701E-4</v>
      </c>
      <c r="K16" s="1">
        <f t="shared" si="15"/>
        <v>-4.5764941972153569E-5</v>
      </c>
      <c r="L16" s="1">
        <f t="shared" si="3"/>
        <v>1.731792675579394E-4</v>
      </c>
      <c r="M16" s="1">
        <f t="shared" si="16"/>
        <v>-4.2183520631651066E-4</v>
      </c>
      <c r="N16" s="1">
        <f t="shared" si="4"/>
        <v>-2.9066533932540161E-4</v>
      </c>
      <c r="O16" s="1">
        <f t="shared" si="17"/>
        <v>-3.5135403870575703E-4</v>
      </c>
      <c r="P16" s="1">
        <f t="shared" si="5"/>
        <v>-4.4681390388721389E-4</v>
      </c>
      <c r="Q16" s="1">
        <f t="shared" si="18"/>
        <v>9.106775111456875E-5</v>
      </c>
      <c r="R16" s="1">
        <f t="shared" si="6"/>
        <v>-1.2996878368630839E-4</v>
      </c>
      <c r="S16" s="1">
        <f t="shared" si="19"/>
        <v>4.3708593579192071E-4</v>
      </c>
      <c r="T16" s="1">
        <f t="shared" si="7"/>
        <v>3.2446026880743339E-4</v>
      </c>
      <c r="U16" s="1">
        <f t="shared" si="20"/>
        <v>3.2040838622827202E-4</v>
      </c>
      <c r="V16" s="1">
        <f t="shared" si="8"/>
        <v>4.3541823240446543E-4</v>
      </c>
      <c r="W16" s="1">
        <f t="shared" si="21"/>
        <v>-1.3545096119913053E-4</v>
      </c>
      <c r="X16" s="1">
        <f t="shared" si="9"/>
        <v>8.5445879451087725E-5</v>
      </c>
      <c r="Y16" s="1">
        <f t="shared" si="22"/>
        <v>-4.479229863322797E-4</v>
      </c>
      <c r="Z16" s="1">
        <f t="shared" si="10"/>
        <v>-1.2078806241910292</v>
      </c>
      <c r="AA16" s="2">
        <f t="shared" si="23"/>
        <v>-3.3904524449887168</v>
      </c>
      <c r="AB16" s="1">
        <f t="shared" si="24"/>
        <v>-4.6373686113484203</v>
      </c>
      <c r="AI16" s="3"/>
      <c r="AJ16" s="4"/>
      <c r="AK16" s="4"/>
      <c r="AL16" s="4"/>
      <c r="AS16"/>
      <c r="AT16"/>
      <c r="AU16"/>
      <c r="AV16"/>
    </row>
    <row r="17" spans="1:48" ht="15" customHeight="1" x14ac:dyDescent="0.25">
      <c r="A17" s="24">
        <v>16</v>
      </c>
      <c r="B17" s="25">
        <v>1.3899999999999999E-2</v>
      </c>
      <c r="C17" s="25">
        <v>-4.08</v>
      </c>
      <c r="D17" s="23">
        <f t="shared" si="11"/>
        <v>1.0000000000000113E-4</v>
      </c>
      <c r="E17" s="1">
        <f t="shared" si="12"/>
        <v>-4.080000000000046E-4</v>
      </c>
      <c r="F17" s="1">
        <f t="shared" si="0"/>
        <v>-2.0547826626739237E-4</v>
      </c>
      <c r="G17" s="1">
        <f t="shared" si="13"/>
        <v>3.5248075421468101E-4</v>
      </c>
      <c r="H17" s="1">
        <f t="shared" si="1"/>
        <v>2.0103275535170598E-4</v>
      </c>
      <c r="I17" s="1">
        <f t="shared" si="14"/>
        <v>3.5503497190517001E-4</v>
      </c>
      <c r="J17" s="1">
        <f t="shared" si="2"/>
        <v>4.0796778603516157E-4</v>
      </c>
      <c r="K17" s="1">
        <f t="shared" si="15"/>
        <v>5.126944272407353E-6</v>
      </c>
      <c r="L17" s="1">
        <f t="shared" si="3"/>
        <v>2.0989132978285554E-4</v>
      </c>
      <c r="M17" s="1">
        <f t="shared" si="16"/>
        <v>-3.4987087572701495E-4</v>
      </c>
      <c r="N17" s="1">
        <f t="shared" si="4"/>
        <v>-1.9655549903350333E-4</v>
      </c>
      <c r="O17" s="1">
        <f t="shared" si="17"/>
        <v>-3.575331254578997E-4</v>
      </c>
      <c r="P17" s="1">
        <f t="shared" si="5"/>
        <v>-4.0787114922759103E-4</v>
      </c>
      <c r="Q17" s="1">
        <f t="shared" si="18"/>
        <v>-1.0253078940880669E-5</v>
      </c>
      <c r="R17" s="1">
        <f t="shared" si="6"/>
        <v>-2.1427124902421033E-4</v>
      </c>
      <c r="S17" s="1">
        <f t="shared" si="19"/>
        <v>3.4720574857223865E-4</v>
      </c>
      <c r="T17" s="1">
        <f t="shared" si="7"/>
        <v>1.9204720432346089E-4</v>
      </c>
      <c r="U17" s="1">
        <f t="shared" si="20"/>
        <v>3.5997482038546339E-4</v>
      </c>
      <c r="V17" s="1">
        <f t="shared" si="8"/>
        <v>4.0771010483736512E-4</v>
      </c>
      <c r="W17" s="1">
        <f t="shared" si="21"/>
        <v>1.537759452933031E-5</v>
      </c>
      <c r="X17" s="1">
        <f t="shared" si="9"/>
        <v>2.1861733235143066E-4</v>
      </c>
      <c r="Y17" s="1">
        <f t="shared" si="22"/>
        <v>-3.4448579360482758E-4</v>
      </c>
      <c r="Z17" s="1">
        <f t="shared" si="10"/>
        <v>-0.99617139329096349</v>
      </c>
      <c r="AA17" s="2">
        <f t="shared" si="23"/>
        <v>-3.3042690449136218</v>
      </c>
      <c r="AB17" s="1">
        <f t="shared" si="24"/>
        <v>-4.3394759803732601</v>
      </c>
      <c r="AI17" s="3"/>
      <c r="AJ17" s="4"/>
      <c r="AK17" s="4"/>
      <c r="AL17" s="4"/>
      <c r="AS17"/>
      <c r="AT17"/>
      <c r="AU17"/>
      <c r="AV17"/>
    </row>
    <row r="18" spans="1:48" ht="15" customHeight="1" x14ac:dyDescent="0.25">
      <c r="A18" s="24">
        <v>17</v>
      </c>
      <c r="B18" s="25">
        <v>1.4E-2</v>
      </c>
      <c r="C18" s="25">
        <v>-4.16</v>
      </c>
      <c r="D18" s="23">
        <f t="shared" si="11"/>
        <v>9.9999999999999395E-5</v>
      </c>
      <c r="E18" s="1">
        <f t="shared" si="12"/>
        <v>-4.1599999999999748E-4</v>
      </c>
      <c r="F18" s="1">
        <f t="shared" si="0"/>
        <v>-2.2290394671126097E-4</v>
      </c>
      <c r="G18" s="1">
        <f t="shared" si="13"/>
        <v>3.5124041700883632E-4</v>
      </c>
      <c r="H18" s="1">
        <f t="shared" si="1"/>
        <v>1.771241852910697E-4</v>
      </c>
      <c r="I18" s="1">
        <f t="shared" si="14"/>
        <v>3.7640805382586158E-4</v>
      </c>
      <c r="J18" s="1">
        <f t="shared" si="2"/>
        <v>4.1271971574682024E-4</v>
      </c>
      <c r="K18" s="1">
        <f t="shared" si="15"/>
        <v>5.2138625162750439E-5</v>
      </c>
      <c r="L18" s="1">
        <f t="shared" si="3"/>
        <v>2.6516837973545237E-4</v>
      </c>
      <c r="M18" s="1">
        <f t="shared" si="16"/>
        <v>-3.2053350899472719E-4</v>
      </c>
      <c r="N18" s="1">
        <f t="shared" si="4"/>
        <v>-1.2855106965997776E-4</v>
      </c>
      <c r="O18" s="1">
        <f t="shared" si="17"/>
        <v>-3.956395107787814E-4</v>
      </c>
      <c r="P18" s="1">
        <f t="shared" si="5"/>
        <v>-4.02930595029508E-4</v>
      </c>
      <c r="Q18" s="1">
        <f t="shared" si="18"/>
        <v>-1.0345499306057933E-4</v>
      </c>
      <c r="R18" s="1">
        <f t="shared" si="6"/>
        <v>-3.0325094900730614E-4</v>
      </c>
      <c r="S18" s="1">
        <f t="shared" si="19"/>
        <v>2.8477159606633189E-4</v>
      </c>
      <c r="T18" s="1">
        <f t="shared" si="7"/>
        <v>7.7950626867663393E-5</v>
      </c>
      <c r="U18" s="1">
        <f t="shared" si="20"/>
        <v>4.0863149630313158E-4</v>
      </c>
      <c r="V18" s="1">
        <f t="shared" si="8"/>
        <v>3.867870181295103E-4</v>
      </c>
      <c r="W18" s="1">
        <f t="shared" si="21"/>
        <v>1.5313981391682491E-4</v>
      </c>
      <c r="X18" s="1">
        <f t="shared" si="9"/>
        <v>3.3655106965997558E-4</v>
      </c>
      <c r="Y18" s="1">
        <f t="shared" si="22"/>
        <v>-2.4451866495366802E-4</v>
      </c>
      <c r="Z18" s="1">
        <f t="shared" si="10"/>
        <v>-0.78268780187263343</v>
      </c>
      <c r="AA18" s="2">
        <f t="shared" si="23"/>
        <v>-3.2312672155831517</v>
      </c>
      <c r="AB18" s="1">
        <f t="shared" si="24"/>
        <v>-4.05299055962446</v>
      </c>
      <c r="AI18" s="3"/>
      <c r="AJ18" s="4"/>
      <c r="AK18" s="4"/>
      <c r="AL18" s="4"/>
      <c r="AS18"/>
      <c r="AT18"/>
      <c r="AU18"/>
      <c r="AV18"/>
    </row>
    <row r="19" spans="1:48" ht="15" customHeight="1" x14ac:dyDescent="0.25">
      <c r="A19" s="24">
        <v>18</v>
      </c>
      <c r="B19" s="25">
        <v>1.41E-2</v>
      </c>
      <c r="C19" s="25">
        <v>-3.68</v>
      </c>
      <c r="D19" s="23">
        <f t="shared" si="11"/>
        <v>1.0000000000000113E-4</v>
      </c>
      <c r="E19" s="1">
        <f t="shared" si="12"/>
        <v>-3.6800000000000417E-4</v>
      </c>
      <c r="F19" s="1">
        <f t="shared" si="0"/>
        <v>-2.0875497327864863E-4</v>
      </c>
      <c r="G19" s="1">
        <f t="shared" si="13"/>
        <v>3.0305999592726481E-4</v>
      </c>
      <c r="H19" s="1">
        <f t="shared" si="1"/>
        <v>1.3115957136647802E-4</v>
      </c>
      <c r="I19" s="1">
        <f t="shared" si="14"/>
        <v>3.4383305082403702E-4</v>
      </c>
      <c r="J19" s="1">
        <f t="shared" si="2"/>
        <v>3.5756047771260416E-4</v>
      </c>
      <c r="K19" s="1">
        <f t="shared" si="15"/>
        <v>8.7031630904731223E-5</v>
      </c>
      <c r="L19" s="1">
        <f t="shared" si="3"/>
        <v>2.7450634151610174E-4</v>
      </c>
      <c r="M19" s="1">
        <f t="shared" si="16"/>
        <v>-2.4509236721580787E-4</v>
      </c>
      <c r="N19" s="1">
        <f t="shared" si="4"/>
        <v>-4.6122629951665257E-5</v>
      </c>
      <c r="O19" s="1">
        <f t="shared" si="17"/>
        <v>-3.6509821008373188E-4</v>
      </c>
      <c r="P19" s="1">
        <f t="shared" si="5"/>
        <v>-3.2683421316338855E-4</v>
      </c>
      <c r="Q19" s="1">
        <f t="shared" si="18"/>
        <v>-1.6912538870870862E-4</v>
      </c>
      <c r="R19" s="1">
        <f t="shared" si="6"/>
        <v>-3.2468317132806662E-4</v>
      </c>
      <c r="S19" s="1">
        <f t="shared" si="19"/>
        <v>1.7321904703684416E-4</v>
      </c>
      <c r="T19" s="1">
        <f t="shared" si="7"/>
        <v>-4.1531149633440505E-5</v>
      </c>
      <c r="U19" s="1">
        <f t="shared" si="20"/>
        <v>3.656489622713674E-4</v>
      </c>
      <c r="V19" s="1">
        <f t="shared" si="8"/>
        <v>2.7756450811089114E-4</v>
      </c>
      <c r="W19" s="1">
        <f t="shared" si="21"/>
        <v>2.4162355811708865E-4</v>
      </c>
      <c r="X19" s="1">
        <f t="shared" si="9"/>
        <v>3.5643860329533989E-4</v>
      </c>
      <c r="Y19" s="1">
        <f t="shared" si="22"/>
        <v>-9.1517878476669092E-5</v>
      </c>
      <c r="Z19" s="1">
        <f t="shared" si="10"/>
        <v>-0.57771412090484142</v>
      </c>
      <c r="AA19" s="2">
        <f t="shared" si="23"/>
        <v>-3.1667896440841763</v>
      </c>
      <c r="AB19" s="1">
        <f t="shared" si="24"/>
        <v>-3.7835393071576924</v>
      </c>
      <c r="AI19" s="3"/>
      <c r="AJ19" s="4"/>
      <c r="AK19" s="4"/>
      <c r="AL19" s="4"/>
      <c r="AS19"/>
      <c r="AT19"/>
      <c r="AU19"/>
      <c r="AV19"/>
    </row>
    <row r="20" spans="1:48" ht="15" customHeight="1" x14ac:dyDescent="0.25">
      <c r="A20" s="24">
        <v>19</v>
      </c>
      <c r="B20" s="25">
        <v>1.4200000000000001E-2</v>
      </c>
      <c r="C20" s="25">
        <v>-3.68</v>
      </c>
      <c r="D20" s="23">
        <f t="shared" si="11"/>
        <v>9.9999999999999395E-5</v>
      </c>
      <c r="E20" s="1">
        <f t="shared" si="12"/>
        <v>-3.6799999999999778E-4</v>
      </c>
      <c r="F20" s="1">
        <f t="shared" si="0"/>
        <v>-2.2002903376516561E-4</v>
      </c>
      <c r="G20" s="1">
        <f t="shared" si="13"/>
        <v>2.9497665043248084E-4</v>
      </c>
      <c r="H20" s="1">
        <f t="shared" si="1"/>
        <v>1.0488708858895066E-4</v>
      </c>
      <c r="I20" s="1">
        <f t="shared" si="14"/>
        <v>3.527360183583922E-4</v>
      </c>
      <c r="J20" s="1">
        <f t="shared" si="2"/>
        <v>3.454540596166233E-4</v>
      </c>
      <c r="K20" s="1">
        <f t="shared" si="15"/>
        <v>1.2682859572822234E-4</v>
      </c>
      <c r="L20" s="1">
        <f t="shared" si="3"/>
        <v>3.082103187355062E-4</v>
      </c>
      <c r="M20" s="1">
        <f t="shared" si="16"/>
        <v>-2.0107311959820993E-4</v>
      </c>
      <c r="N20" s="1">
        <f t="shared" si="4"/>
        <v>2.310691118678732E-5</v>
      </c>
      <c r="O20" s="1">
        <f t="shared" si="17"/>
        <v>-3.6727383606160172E-4</v>
      </c>
      <c r="P20" s="1">
        <f t="shared" si="5"/>
        <v>-2.8057884405220998E-4</v>
      </c>
      <c r="Q20" s="1">
        <f t="shared" si="18"/>
        <v>-2.3811659385755538E-4</v>
      </c>
      <c r="R20" s="1">
        <f t="shared" si="6"/>
        <v>-3.5862588918545866E-4</v>
      </c>
      <c r="S20" s="1">
        <f t="shared" si="19"/>
        <v>8.2531640029369807E-5</v>
      </c>
      <c r="T20" s="1">
        <f t="shared" si="7"/>
        <v>-1.4826956834262668E-4</v>
      </c>
      <c r="U20" s="1">
        <f t="shared" si="20"/>
        <v>3.3680875152449576E-4</v>
      </c>
      <c r="V20" s="1">
        <f t="shared" si="8"/>
        <v>1.8132366168977022E-4</v>
      </c>
      <c r="W20" s="1">
        <f t="shared" si="21"/>
        <v>3.202276217183835E-4</v>
      </c>
      <c r="X20" s="1">
        <f t="shared" si="9"/>
        <v>3.650982100837256E-4</v>
      </c>
      <c r="Y20" s="1">
        <f t="shared" si="22"/>
        <v>4.6122629951663963E-5</v>
      </c>
      <c r="Z20" s="1">
        <f t="shared" si="10"/>
        <v>-0.38997079975626947</v>
      </c>
      <c r="AA20" s="2">
        <f t="shared" si="23"/>
        <v>-3.1051269201195808</v>
      </c>
      <c r="AB20" s="1">
        <f t="shared" si="24"/>
        <v>-3.5341332620445245</v>
      </c>
      <c r="AI20" s="3"/>
      <c r="AJ20" s="4"/>
      <c r="AK20" s="4"/>
      <c r="AL20" s="4"/>
      <c r="AS20"/>
      <c r="AT20"/>
      <c r="AU20"/>
      <c r="AV20"/>
    </row>
    <row r="21" spans="1:48" ht="15" customHeight="1" x14ac:dyDescent="0.25">
      <c r="A21" s="24">
        <v>20</v>
      </c>
      <c r="B21" s="25">
        <v>1.43E-2</v>
      </c>
      <c r="C21" s="25">
        <v>-3.28</v>
      </c>
      <c r="D21" s="23">
        <f t="shared" si="11"/>
        <v>9.9999999999999395E-5</v>
      </c>
      <c r="E21" s="1">
        <f t="shared" si="12"/>
        <v>-3.27999999999998E-4</v>
      </c>
      <c r="F21" s="1">
        <f t="shared" si="0"/>
        <v>-2.0588276650334832E-4</v>
      </c>
      <c r="G21" s="1">
        <f t="shared" si="13"/>
        <v>2.5533563491398226E-4</v>
      </c>
      <c r="H21" s="1">
        <f t="shared" si="1"/>
        <v>6.9538332054433927E-5</v>
      </c>
      <c r="I21" s="1">
        <f t="shared" si="14"/>
        <v>3.2054394453036539E-4</v>
      </c>
      <c r="J21" s="1">
        <f t="shared" si="2"/>
        <v>2.9317998712161293E-4</v>
      </c>
      <c r="K21" s="1">
        <f t="shared" si="15"/>
        <v>1.4706969487752935E-4</v>
      </c>
      <c r="L21" s="1">
        <f t="shared" si="3"/>
        <v>2.985147583846764E-4</v>
      </c>
      <c r="M21" s="1">
        <f t="shared" si="16"/>
        <v>-1.3591519056579718E-4</v>
      </c>
      <c r="N21" s="1">
        <f t="shared" si="4"/>
        <v>8.157028299007165E-5</v>
      </c>
      <c r="O21" s="1">
        <f t="shared" si="17"/>
        <v>-3.1769527685018915E-4</v>
      </c>
      <c r="P21" s="1">
        <f t="shared" si="5"/>
        <v>-1.961128344428656E-4</v>
      </c>
      <c r="Q21" s="1">
        <f t="shared" si="18"/>
        <v>-2.6291397103764546E-4</v>
      </c>
      <c r="R21" s="1">
        <f t="shared" si="6"/>
        <v>-3.2776694702611124E-4</v>
      </c>
      <c r="S21" s="1">
        <f t="shared" si="19"/>
        <v>-1.236237991573953E-5</v>
      </c>
      <c r="T21" s="1">
        <f t="shared" si="7"/>
        <v>-2.1536012788696707E-4</v>
      </c>
      <c r="U21" s="1">
        <f t="shared" si="20"/>
        <v>2.4739445288144167E-4</v>
      </c>
      <c r="V21" s="1">
        <f t="shared" si="8"/>
        <v>5.7407563343890133E-5</v>
      </c>
      <c r="W21" s="1">
        <f t="shared" si="21"/>
        <v>3.2293710172557743E-4</v>
      </c>
      <c r="X21" s="1">
        <f t="shared" si="9"/>
        <v>2.8742859105438572E-4</v>
      </c>
      <c r="Y21" s="1">
        <f t="shared" si="22"/>
        <v>1.5801520510536125E-4</v>
      </c>
      <c r="Z21" s="1">
        <f t="shared" si="10"/>
        <v>-0.22590782797801109</v>
      </c>
      <c r="AA21" s="2">
        <f t="shared" si="23"/>
        <v>-3.0402506866170249</v>
      </c>
      <c r="AB21" s="1">
        <f t="shared" si="24"/>
        <v>-3.3051940567637104</v>
      </c>
      <c r="AI21" s="3"/>
      <c r="AJ21" s="4"/>
      <c r="AK21" s="4"/>
      <c r="AL21" s="4"/>
      <c r="AS21"/>
      <c r="AT21"/>
      <c r="AU21"/>
      <c r="AV21"/>
    </row>
    <row r="22" spans="1:48" ht="15" customHeight="1" x14ac:dyDescent="0.25">
      <c r="A22" s="24">
        <v>21</v>
      </c>
      <c r="B22" s="25">
        <v>1.44E-2</v>
      </c>
      <c r="C22" s="25">
        <v>-3.28</v>
      </c>
      <c r="D22" s="23">
        <f t="shared" si="11"/>
        <v>1.0000000000000113E-4</v>
      </c>
      <c r="E22" s="1">
        <f t="shared" si="12"/>
        <v>-3.2800000000000369E-4</v>
      </c>
      <c r="F22" s="1">
        <f t="shared" si="0"/>
        <v>-2.1536012788697206E-4</v>
      </c>
      <c r="G22" s="1">
        <f t="shared" si="13"/>
        <v>2.4739445288144492E-4</v>
      </c>
      <c r="H22" s="1">
        <f t="shared" si="1"/>
        <v>4.5195215344562024E-5</v>
      </c>
      <c r="I22" s="1">
        <f t="shared" si="14"/>
        <v>3.2487134762850521E-4</v>
      </c>
      <c r="J22" s="1">
        <f t="shared" si="2"/>
        <v>2.7470919713382574E-4</v>
      </c>
      <c r="K22" s="1">
        <f t="shared" si="15"/>
        <v>1.79217345728842E-4</v>
      </c>
      <c r="L22" s="1">
        <f t="shared" si="3"/>
        <v>3.1554507628023959E-4</v>
      </c>
      <c r="M22" s="1">
        <f t="shared" si="16"/>
        <v>-8.9528234849684134E-5</v>
      </c>
      <c r="N22" s="1">
        <f t="shared" si="4"/>
        <v>1.3965560763334488E-4</v>
      </c>
      <c r="O22" s="1">
        <f t="shared" si="17"/>
        <v>-2.96783273208858E-4</v>
      </c>
      <c r="P22" s="1">
        <f t="shared" si="5"/>
        <v>-1.3215331091408347E-4</v>
      </c>
      <c r="Q22" s="1">
        <f t="shared" si="18"/>
        <v>-3.0019910461966408E-4</v>
      </c>
      <c r="R22" s="1">
        <f t="shared" si="6"/>
        <v>-3.1319557067690233E-4</v>
      </c>
      <c r="S22" s="1">
        <f t="shared" si="19"/>
        <v>-9.7429638757268872E-5</v>
      </c>
      <c r="T22" s="1">
        <f t="shared" si="7"/>
        <v>-2.7912619002866157E-4</v>
      </c>
      <c r="U22" s="1">
        <f t="shared" si="20"/>
        <v>1.7225727862730774E-4</v>
      </c>
      <c r="V22" s="1">
        <f t="shared" si="8"/>
        <v>-5.3344990183920239E-5</v>
      </c>
      <c r="W22" s="1">
        <f t="shared" si="21"/>
        <v>3.2363298970018473E-4</v>
      </c>
      <c r="X22" s="1">
        <f t="shared" si="9"/>
        <v>2.0907506863757346E-4</v>
      </c>
      <c r="Y22" s="1">
        <f t="shared" si="22"/>
        <v>2.5272834363046097E-4</v>
      </c>
      <c r="Z22" s="1">
        <f t="shared" si="10"/>
        <v>-8.9285931934875329E-2</v>
      </c>
      <c r="AA22" s="2">
        <f t="shared" si="23"/>
        <v>-2.9665856144886891</v>
      </c>
      <c r="AB22" s="1">
        <f t="shared" si="24"/>
        <v>-3.094907088592239</v>
      </c>
      <c r="AI22" s="3"/>
      <c r="AJ22" s="4"/>
      <c r="AK22" s="4"/>
      <c r="AL22" s="4"/>
      <c r="AS22"/>
      <c r="AT22"/>
      <c r="AU22"/>
      <c r="AV22"/>
    </row>
    <row r="23" spans="1:48" ht="15" customHeight="1" x14ac:dyDescent="0.25">
      <c r="A23" s="24">
        <v>22</v>
      </c>
      <c r="B23" s="25">
        <v>1.4500000000000001E-2</v>
      </c>
      <c r="C23" s="25">
        <v>-2.88</v>
      </c>
      <c r="D23" s="23">
        <f t="shared" si="11"/>
        <v>9.9999999999999395E-5</v>
      </c>
      <c r="E23" s="1">
        <f t="shared" si="12"/>
        <v>-2.8799999999999827E-4</v>
      </c>
      <c r="F23" s="1">
        <f t="shared" si="0"/>
        <v>-1.9714956650746115E-4</v>
      </c>
      <c r="G23" s="1">
        <f t="shared" si="13"/>
        <v>2.0994296469736528E-4</v>
      </c>
      <c r="H23" s="1">
        <f t="shared" si="1"/>
        <v>1.8083669624442165E-5</v>
      </c>
      <c r="I23" s="1">
        <f t="shared" si="14"/>
        <v>2.8743169778734049E-4</v>
      </c>
      <c r="J23" s="1">
        <f t="shared" si="2"/>
        <v>2.2190781391942616E-4</v>
      </c>
      <c r="K23" s="1">
        <f t="shared" si="15"/>
        <v>1.8357810904762133E-4</v>
      </c>
      <c r="L23" s="1">
        <f t="shared" si="3"/>
        <v>2.8572903397856787E-4</v>
      </c>
      <c r="M23" s="1">
        <f t="shared" si="16"/>
        <v>-3.6095971266519447E-5</v>
      </c>
      <c r="N23" s="1">
        <f t="shared" si="4"/>
        <v>1.6928215266023142E-4</v>
      </c>
      <c r="O23" s="1">
        <f t="shared" si="17"/>
        <v>-2.3299689437998334E-4</v>
      </c>
      <c r="P23" s="1">
        <f t="shared" si="5"/>
        <v>-5.3965818600688926E-5</v>
      </c>
      <c r="Q23" s="1">
        <f t="shared" si="18"/>
        <v>-2.8289872820986054E-4</v>
      </c>
      <c r="R23" s="1">
        <f t="shared" si="6"/>
        <v>-2.4316644254457795E-4</v>
      </c>
      <c r="S23" s="1">
        <f t="shared" si="19"/>
        <v>-1.5431811695395154E-4</v>
      </c>
      <c r="T23" s="1">
        <f t="shared" si="7"/>
        <v>-2.789519504050441E-4</v>
      </c>
      <c r="U23" s="1">
        <f t="shared" si="20"/>
        <v>7.1622687503477826E-5</v>
      </c>
      <c r="V23" s="1">
        <f t="shared" si="8"/>
        <v>-1.3874505814129331E-4</v>
      </c>
      <c r="W23" s="1">
        <f t="shared" si="21"/>
        <v>2.5237632385263114E-4</v>
      </c>
      <c r="X23" s="1">
        <f t="shared" si="9"/>
        <v>8.8996894379983932E-5</v>
      </c>
      <c r="Y23" s="1">
        <f t="shared" si="22"/>
        <v>2.7390427669300271E-4</v>
      </c>
      <c r="Z23" s="1">
        <f t="shared" si="10"/>
        <v>1.8919470684585597E-2</v>
      </c>
      <c r="AA23" s="2">
        <f t="shared" si="23"/>
        <v>-2.8797172950803778</v>
      </c>
      <c r="AB23" s="1">
        <f t="shared" si="24"/>
        <v>-2.8998333665644664</v>
      </c>
      <c r="AI23" s="3"/>
      <c r="AJ23" s="4"/>
      <c r="AK23" s="4"/>
      <c r="AL23" s="4"/>
      <c r="AS23"/>
      <c r="AT23"/>
      <c r="AU23"/>
      <c r="AV23"/>
    </row>
    <row r="24" spans="1:48" ht="15" customHeight="1" x14ac:dyDescent="0.25">
      <c r="A24" s="24">
        <v>23</v>
      </c>
      <c r="B24" s="25">
        <v>1.46E-2</v>
      </c>
      <c r="C24" s="25">
        <v>-2.88</v>
      </c>
      <c r="D24" s="23">
        <f t="shared" si="11"/>
        <v>9.9999999999999395E-5</v>
      </c>
      <c r="E24" s="1">
        <f t="shared" si="12"/>
        <v>-2.8799999999999827E-4</v>
      </c>
      <c r="F24" s="1">
        <f t="shared" si="0"/>
        <v>-2.0492227503627282E-4</v>
      </c>
      <c r="G24" s="1">
        <f t="shared" si="13"/>
        <v>2.0236319130206748E-4</v>
      </c>
      <c r="H24" s="1">
        <f t="shared" si="1"/>
        <v>-3.6190194864051805E-6</v>
      </c>
      <c r="I24" s="1">
        <f t="shared" si="14"/>
        <v>2.8797726073069731E-4</v>
      </c>
      <c r="J24" s="1">
        <f t="shared" si="2"/>
        <v>1.997721520740868E-4</v>
      </c>
      <c r="K24" s="1">
        <f t="shared" si="15"/>
        <v>2.0744899916771577E-4</v>
      </c>
      <c r="L24" s="1">
        <f t="shared" si="3"/>
        <v>2.879090465135887E-4</v>
      </c>
      <c r="M24" s="1">
        <f t="shared" si="16"/>
        <v>7.237467487680453E-6</v>
      </c>
      <c r="N24" s="1">
        <f t="shared" si="4"/>
        <v>2.0994296469736519E-4</v>
      </c>
      <c r="O24" s="1">
        <f t="shared" si="17"/>
        <v>-1.9714956650746123E-4</v>
      </c>
      <c r="P24" s="1">
        <f t="shared" si="5"/>
        <v>1.0854772608940547E-5</v>
      </c>
      <c r="Q24" s="1">
        <f t="shared" si="18"/>
        <v>-2.8779536812048801E-4</v>
      </c>
      <c r="R24" s="1">
        <f t="shared" si="6"/>
        <v>-1.9449584873885308E-4</v>
      </c>
      <c r="S24" s="1">
        <f t="shared" si="19"/>
        <v>-2.1240377779915354E-4</v>
      </c>
      <c r="T24" s="1">
        <f t="shared" si="7"/>
        <v>-2.8763624350253137E-4</v>
      </c>
      <c r="U24" s="1">
        <f t="shared" si="20"/>
        <v>-1.4470363635772153E-5</v>
      </c>
      <c r="V24" s="1">
        <f t="shared" si="8"/>
        <v>-2.1483104988216195E-4</v>
      </c>
      <c r="W24" s="1">
        <f t="shared" si="21"/>
        <v>1.9181141782106468E-4</v>
      </c>
      <c r="X24" s="1">
        <f t="shared" si="9"/>
        <v>-1.8083669624441934E-5</v>
      </c>
      <c r="Y24" s="1">
        <f t="shared" si="22"/>
        <v>2.8743169778734049E-4</v>
      </c>
      <c r="Z24" s="1">
        <f t="shared" si="10"/>
        <v>0.10029806072264244</v>
      </c>
      <c r="AA24" s="2">
        <f t="shared" si="23"/>
        <v>-2.7769416001304239</v>
      </c>
      <c r="AB24" s="1">
        <f t="shared" si="24"/>
        <v>-2.715679081576456</v>
      </c>
      <c r="AI24" s="3"/>
      <c r="AJ24" s="4"/>
      <c r="AK24" s="4"/>
      <c r="AL24" s="4"/>
      <c r="AS24"/>
      <c r="AT24"/>
      <c r="AU24"/>
      <c r="AV24"/>
    </row>
    <row r="25" spans="1:48" ht="15" customHeight="1" x14ac:dyDescent="0.25">
      <c r="A25" s="24">
        <v>24</v>
      </c>
      <c r="B25" s="25">
        <v>1.47E-2</v>
      </c>
      <c r="C25" s="25">
        <v>-2.56</v>
      </c>
      <c r="D25" s="23">
        <f t="shared" si="11"/>
        <v>1.0000000000000113E-4</v>
      </c>
      <c r="E25" s="1">
        <f t="shared" si="12"/>
        <v>-2.5600000000000292E-4</v>
      </c>
      <c r="F25" s="1">
        <f t="shared" si="0"/>
        <v>-1.8880335804369447E-4</v>
      </c>
      <c r="G25" s="1">
        <f t="shared" si="13"/>
        <v>1.7288519887898444E-4</v>
      </c>
      <c r="H25" s="1">
        <f t="shared" si="1"/>
        <v>-2.248990631698991E-5</v>
      </c>
      <c r="I25" s="1">
        <f t="shared" si="14"/>
        <v>2.5501020394065512E-4</v>
      </c>
      <c r="J25" s="1">
        <f t="shared" si="2"/>
        <v>1.5563015620982093E-4</v>
      </c>
      <c r="K25" s="1">
        <f t="shared" si="15"/>
        <v>2.0326154205384803E-4</v>
      </c>
      <c r="L25" s="1">
        <f t="shared" si="3"/>
        <v>2.5204846963947965E-4</v>
      </c>
      <c r="M25" s="1">
        <f t="shared" si="16"/>
        <v>4.4805903097669999E-5</v>
      </c>
      <c r="N25" s="1">
        <f t="shared" si="4"/>
        <v>2.1614794892851812E-4</v>
      </c>
      <c r="O25" s="1">
        <f t="shared" si="17"/>
        <v>-1.3717165951462502E-4</v>
      </c>
      <c r="P25" s="1">
        <f t="shared" si="5"/>
        <v>6.6775425610213953E-5</v>
      </c>
      <c r="Q25" s="1">
        <f t="shared" si="18"/>
        <v>-2.4713769954132106E-4</v>
      </c>
      <c r="R25" s="1">
        <f t="shared" si="6"/>
        <v>-1.1765244431910187E-4</v>
      </c>
      <c r="S25" s="1">
        <f t="shared" si="19"/>
        <v>-2.2736293089627017E-4</v>
      </c>
      <c r="T25" s="1">
        <f t="shared" si="7"/>
        <v>-2.4031586755939531E-4</v>
      </c>
      <c r="U25" s="1">
        <f t="shared" si="20"/>
        <v>-8.8228588332675109E-5</v>
      </c>
      <c r="V25" s="1">
        <f t="shared" si="8"/>
        <v>-2.3681976494962335E-4</v>
      </c>
      <c r="W25" s="1">
        <f t="shared" si="21"/>
        <v>9.7223448453583636E-5</v>
      </c>
      <c r="X25" s="1">
        <f t="shared" si="9"/>
        <v>-1.0899949864065918E-4</v>
      </c>
      <c r="Y25" s="1">
        <f t="shared" si="22"/>
        <v>2.3163572543130395E-4</v>
      </c>
      <c r="Z25" s="1">
        <f t="shared" si="10"/>
        <v>0.15851385976605303</v>
      </c>
      <c r="AA25" s="2">
        <f t="shared" si="23"/>
        <v>-2.6575824050543222</v>
      </c>
      <c r="AB25" s="1">
        <f t="shared" si="24"/>
        <v>-2.5381040874569436</v>
      </c>
      <c r="AI25" s="3"/>
      <c r="AJ25" s="4"/>
      <c r="AK25" s="4"/>
      <c r="AL25" s="4"/>
      <c r="AS25"/>
      <c r="AT25"/>
      <c r="AU25"/>
      <c r="AV25"/>
    </row>
    <row r="26" spans="1:48" ht="15" customHeight="1" x14ac:dyDescent="0.25">
      <c r="A26" s="24">
        <v>25</v>
      </c>
      <c r="B26" s="25">
        <v>1.4800000000000001E-2</v>
      </c>
      <c r="C26" s="25">
        <v>-2.48</v>
      </c>
      <c r="D26" s="23">
        <f t="shared" si="11"/>
        <v>9.9999999999999395E-5</v>
      </c>
      <c r="E26" s="1">
        <f t="shared" si="12"/>
        <v>-2.4799999999999849E-4</v>
      </c>
      <c r="F26" s="1">
        <f t="shared" si="0"/>
        <v>-1.8908574273083793E-4</v>
      </c>
      <c r="G26" s="1">
        <f t="shared" si="13"/>
        <v>1.6046987846922122E-4</v>
      </c>
      <c r="H26" s="1">
        <f t="shared" si="1"/>
        <v>-4.0334016968330905E-5</v>
      </c>
      <c r="I26" s="1">
        <f t="shared" si="14"/>
        <v>2.4469811416354977E-4</v>
      </c>
      <c r="J26" s="1">
        <f t="shared" si="2"/>
        <v>1.2758100437781298E-4</v>
      </c>
      <c r="K26" s="1">
        <f t="shared" si="15"/>
        <v>2.1266661073602436E-4</v>
      </c>
      <c r="L26" s="1">
        <f t="shared" si="3"/>
        <v>2.3488037963869516E-4</v>
      </c>
      <c r="M26" s="1">
        <f t="shared" si="16"/>
        <v>7.9594015232187497E-5</v>
      </c>
      <c r="N26" s="1">
        <f t="shared" si="4"/>
        <v>2.3058456850028506E-4</v>
      </c>
      <c r="O26" s="1">
        <f t="shared" si="17"/>
        <v>-9.1294889065799331E-5</v>
      </c>
      <c r="P26" s="1">
        <f t="shared" si="5"/>
        <v>1.1673457517700143E-4</v>
      </c>
      <c r="Q26" s="1">
        <f t="shared" si="18"/>
        <v>-2.1880822415586729E-4</v>
      </c>
      <c r="R26" s="1">
        <f t="shared" si="6"/>
        <v>-5.2577763260669391E-5</v>
      </c>
      <c r="S26" s="1">
        <f t="shared" si="19"/>
        <v>-2.4236249464491049E-4</v>
      </c>
      <c r="T26" s="1">
        <f t="shared" si="7"/>
        <v>-1.9690961886466193E-4</v>
      </c>
      <c r="U26" s="1">
        <f t="shared" si="20"/>
        <v>-1.5076671382826127E-4</v>
      </c>
      <c r="V26" s="1">
        <f t="shared" si="8"/>
        <v>-2.4768676523829087E-4</v>
      </c>
      <c r="W26" s="1">
        <f t="shared" si="21"/>
        <v>1.2460590908582484E-5</v>
      </c>
      <c r="X26" s="1">
        <f t="shared" si="9"/>
        <v>-1.8078421960050932E-4</v>
      </c>
      <c r="Y26" s="1">
        <f t="shared" si="22"/>
        <v>1.6976768227031338E-4</v>
      </c>
      <c r="Z26" s="1">
        <f t="shared" si="10"/>
        <v>0.19862150110381799</v>
      </c>
      <c r="AA26" s="2">
        <f t="shared" si="23"/>
        <v>-2.5230359216815428</v>
      </c>
      <c r="AB26" s="1">
        <f t="shared" si="24"/>
        <v>-2.3634499627463992</v>
      </c>
      <c r="AI26" s="3"/>
      <c r="AJ26" s="4"/>
      <c r="AK26" s="4"/>
      <c r="AL26" s="4"/>
      <c r="AS26"/>
      <c r="AT26"/>
      <c r="AU26"/>
      <c r="AV26"/>
    </row>
    <row r="27" spans="1:48" ht="15" customHeight="1" x14ac:dyDescent="0.25">
      <c r="A27" s="24">
        <v>26</v>
      </c>
      <c r="B27" s="25">
        <v>1.49E-2</v>
      </c>
      <c r="C27" s="25">
        <v>-2.08</v>
      </c>
      <c r="D27" s="23">
        <f t="shared" si="11"/>
        <v>9.9999999999999395E-5</v>
      </c>
      <c r="E27" s="1">
        <f t="shared" si="12"/>
        <v>-2.0799999999999874E-4</v>
      </c>
      <c r="F27" s="1">
        <f t="shared" si="0"/>
        <v>-1.6354799388441568E-4</v>
      </c>
      <c r="G27" s="1">
        <f t="shared" si="13"/>
        <v>1.2851479952278886E-4</v>
      </c>
      <c r="H27" s="1">
        <f t="shared" si="1"/>
        <v>-4.9191791380934224E-5</v>
      </c>
      <c r="I27" s="1">
        <f t="shared" si="14"/>
        <v>2.0209940044625102E-4</v>
      </c>
      <c r="J27" s="1">
        <f t="shared" si="2"/>
        <v>8.6190120846602717E-5</v>
      </c>
      <c r="K27" s="1">
        <f t="shared" si="15"/>
        <v>1.8930204190247788E-4</v>
      </c>
      <c r="L27" s="1">
        <f t="shared" si="3"/>
        <v>1.8473238135321635E-4</v>
      </c>
      <c r="M27" s="1">
        <f t="shared" si="16"/>
        <v>9.5592611009268492E-5</v>
      </c>
      <c r="N27" s="1">
        <f t="shared" si="4"/>
        <v>2.0431574815156601E-4</v>
      </c>
      <c r="O27" s="1">
        <f t="shared" si="17"/>
        <v>-3.8975313433830491E-5</v>
      </c>
      <c r="P27" s="1">
        <f t="shared" si="5"/>
        <v>1.3656983719661389E-4</v>
      </c>
      <c r="Q27" s="1">
        <f t="shared" si="18"/>
        <v>-1.5688428719310885E-4</v>
      </c>
      <c r="R27" s="1">
        <f t="shared" si="6"/>
        <v>1.0450818181392882E-5</v>
      </c>
      <c r="S27" s="1">
        <f t="shared" si="19"/>
        <v>-2.0773728697405034E-4</v>
      </c>
      <c r="T27" s="1">
        <f t="shared" si="7"/>
        <v>-1.2013512231183166E-4</v>
      </c>
      <c r="U27" s="1">
        <f t="shared" si="20"/>
        <v>-1.6979856414917272E-4</v>
      </c>
      <c r="V27" s="1">
        <f t="shared" si="8"/>
        <v>-1.9937253211561331E-4</v>
      </c>
      <c r="W27" s="1">
        <f t="shared" si="21"/>
        <v>-5.9284006593753528E-5</v>
      </c>
      <c r="X27" s="1">
        <f t="shared" si="9"/>
        <v>-1.9339350906475512E-4</v>
      </c>
      <c r="Y27" s="1">
        <f t="shared" si="22"/>
        <v>7.6569906958412565E-5</v>
      </c>
      <c r="Z27" s="1">
        <f t="shared" si="10"/>
        <v>0.22628762097424146</v>
      </c>
      <c r="AA27" s="2">
        <f t="shared" si="23"/>
        <v>-2.3765369729727719</v>
      </c>
      <c r="AB27" s="1">
        <f t="shared" si="24"/>
        <v>-2.189284894167205</v>
      </c>
      <c r="AI27" s="3"/>
      <c r="AJ27" s="4"/>
      <c r="AK27" s="4"/>
      <c r="AL27" s="4"/>
      <c r="AS27"/>
      <c r="AT27"/>
      <c r="AU27"/>
      <c r="AV27"/>
    </row>
    <row r="28" spans="1:48" ht="15" customHeight="1" x14ac:dyDescent="0.25">
      <c r="A28" s="24">
        <v>27</v>
      </c>
      <c r="B28" s="25">
        <v>1.4999999999999999E-2</v>
      </c>
      <c r="C28" s="25">
        <v>-2</v>
      </c>
      <c r="D28" s="23">
        <f t="shared" si="11"/>
        <v>1.0000000000000113E-4</v>
      </c>
      <c r="E28" s="1">
        <f t="shared" si="12"/>
        <v>-2.0000000000000226E-4</v>
      </c>
      <c r="F28" s="1">
        <f t="shared" si="0"/>
        <v>-1.6180339887499119E-4</v>
      </c>
      <c r="G28" s="1">
        <f t="shared" si="13"/>
        <v>1.1755705045849613E-4</v>
      </c>
      <c r="H28" s="1">
        <f t="shared" si="1"/>
        <v>-6.1803398874989764E-5</v>
      </c>
      <c r="I28" s="1">
        <f t="shared" si="14"/>
        <v>1.9021130325903301E-4</v>
      </c>
      <c r="J28" s="1">
        <f t="shared" si="2"/>
        <v>6.1803398874990306E-5</v>
      </c>
      <c r="K28" s="1">
        <f t="shared" si="15"/>
        <v>1.9021130325903282E-4</v>
      </c>
      <c r="L28" s="1">
        <f t="shared" si="3"/>
        <v>1.6180339887499182E-4</v>
      </c>
      <c r="M28" s="1">
        <f t="shared" si="16"/>
        <v>1.1755705045849525E-4</v>
      </c>
      <c r="N28" s="1">
        <f t="shared" si="4"/>
        <v>2.0000000000000226E-4</v>
      </c>
      <c r="O28" s="1">
        <f t="shared" si="17"/>
        <v>-2.2052672188355408E-19</v>
      </c>
      <c r="P28" s="1">
        <f t="shared" si="5"/>
        <v>1.6180339887499116E-4</v>
      </c>
      <c r="Q28" s="1">
        <f t="shared" si="18"/>
        <v>-1.1755705045849617E-4</v>
      </c>
      <c r="R28" s="1">
        <f t="shared" si="6"/>
        <v>6.1803398874990564E-5</v>
      </c>
      <c r="S28" s="1">
        <f t="shared" si="19"/>
        <v>-1.9021130325903274E-4</v>
      </c>
      <c r="T28" s="1">
        <f t="shared" si="7"/>
        <v>-6.1803398874991865E-5</v>
      </c>
      <c r="U28" s="1">
        <f t="shared" si="20"/>
        <v>-1.9021130325903233E-4</v>
      </c>
      <c r="V28" s="1">
        <f t="shared" si="8"/>
        <v>-1.6180339887499195E-4</v>
      </c>
      <c r="W28" s="1">
        <f t="shared" si="21"/>
        <v>-1.1755705045849506E-4</v>
      </c>
      <c r="X28" s="1">
        <f t="shared" si="9"/>
        <v>-2.0000000000000226E-4</v>
      </c>
      <c r="Y28" s="1">
        <f t="shared" si="22"/>
        <v>4.4105344376710817E-19</v>
      </c>
      <c r="Z28" s="1">
        <f t="shared" si="10"/>
        <v>0.24702223740896198</v>
      </c>
      <c r="AA28" s="2">
        <f t="shared" si="23"/>
        <v>-2.2226802972280879</v>
      </c>
      <c r="AB28" s="1">
        <f t="shared" si="24"/>
        <v>-2.0146936019878003</v>
      </c>
      <c r="AI28" s="3"/>
      <c r="AJ28" s="4"/>
      <c r="AK28" s="4"/>
      <c r="AL28" s="4"/>
      <c r="AS28"/>
      <c r="AT28"/>
      <c r="AU28"/>
      <c r="AV28"/>
    </row>
    <row r="29" spans="1:48" ht="15" customHeight="1" x14ac:dyDescent="0.25">
      <c r="A29" s="24">
        <v>28</v>
      </c>
      <c r="B29" s="25">
        <v>1.5100000000000001E-2</v>
      </c>
      <c r="C29" s="25">
        <v>-1.68</v>
      </c>
      <c r="D29" s="23">
        <f t="shared" si="11"/>
        <v>9.9999999999999395E-5</v>
      </c>
      <c r="E29" s="1">
        <f t="shared" si="12"/>
        <v>-1.6799999999999899E-4</v>
      </c>
      <c r="F29" s="1">
        <f t="shared" si="0"/>
        <v>-1.3954011106489562E-4</v>
      </c>
      <c r="G29" s="1">
        <f t="shared" si="13"/>
        <v>9.3555103570015121E-5</v>
      </c>
      <c r="H29" s="1">
        <f t="shared" si="1"/>
        <v>-6.380288804766196E-5</v>
      </c>
      <c r="I29" s="1">
        <f t="shared" si="14"/>
        <v>1.5541297074818811E-4</v>
      </c>
      <c r="J29" s="1">
        <f t="shared" si="2"/>
        <v>3.3551276726420273E-5</v>
      </c>
      <c r="K29" s="1">
        <f t="shared" si="15"/>
        <v>1.6461564880055246E-4</v>
      </c>
      <c r="L29" s="1">
        <f t="shared" si="3"/>
        <v>1.1953799377115959E-4</v>
      </c>
      <c r="M29" s="1">
        <f t="shared" si="16"/>
        <v>1.1804519492620557E-4</v>
      </c>
      <c r="N29" s="1">
        <f t="shared" si="4"/>
        <v>1.6502425812241875E-4</v>
      </c>
      <c r="O29" s="1">
        <f t="shared" si="17"/>
        <v>3.1480060850401192E-5</v>
      </c>
      <c r="P29" s="1">
        <f t="shared" si="5"/>
        <v>1.5459895035746521E-4</v>
      </c>
      <c r="Q29" s="1">
        <f t="shared" si="18"/>
        <v>-6.57507760286498E-5</v>
      </c>
      <c r="R29" s="1">
        <f t="shared" si="6"/>
        <v>9.179425025135662E-5</v>
      </c>
      <c r="S29" s="1">
        <f t="shared" si="19"/>
        <v>-1.4070471072707898E-4</v>
      </c>
      <c r="T29" s="1">
        <f t="shared" si="7"/>
        <v>-2.1110947004042878E-6</v>
      </c>
      <c r="U29" s="1">
        <f t="shared" si="20"/>
        <v>-1.6798673542624008E-4</v>
      </c>
      <c r="V29" s="1">
        <f t="shared" si="8"/>
        <v>-9.5301183453295254E-5</v>
      </c>
      <c r="W29" s="1">
        <f t="shared" si="21"/>
        <v>-1.3835347640157446E-4</v>
      </c>
      <c r="X29" s="1">
        <f t="shared" si="9"/>
        <v>-1.5620244962922557E-4</v>
      </c>
      <c r="Y29" s="1">
        <f t="shared" si="22"/>
        <v>-6.1844924851024851E-5</v>
      </c>
      <c r="Z29" s="1">
        <f t="shared" si="10"/>
        <v>0.26551755932034315</v>
      </c>
      <c r="AA29" s="2">
        <f t="shared" si="23"/>
        <v>-2.0667632216769873</v>
      </c>
      <c r="AB29" s="1">
        <f t="shared" si="24"/>
        <v>-1.8402812045253185</v>
      </c>
      <c r="AI29" s="3"/>
      <c r="AJ29" s="4"/>
      <c r="AK29" s="4"/>
      <c r="AL29" s="4"/>
      <c r="AS29"/>
      <c r="AT29"/>
      <c r="AU29"/>
      <c r="AV29"/>
    </row>
    <row r="30" spans="1:48" ht="15" customHeight="1" x14ac:dyDescent="0.25">
      <c r="A30" s="24">
        <v>29</v>
      </c>
      <c r="B30" s="25">
        <v>1.52E-2</v>
      </c>
      <c r="C30" s="25">
        <v>-1.6</v>
      </c>
      <c r="D30" s="23">
        <f t="shared" si="11"/>
        <v>9.9999999999999395E-5</v>
      </c>
      <c r="E30" s="1">
        <f t="shared" si="12"/>
        <v>-1.5999999999999904E-4</v>
      </c>
      <c r="F30" s="1">
        <f t="shared" si="0"/>
        <v>-1.3615911708714983E-4</v>
      </c>
      <c r="G30" s="1">
        <f t="shared" si="13"/>
        <v>8.4027940793806886E-5</v>
      </c>
      <c r="H30" s="1">
        <f t="shared" si="1"/>
        <v>-7.1741314574404587E-5</v>
      </c>
      <c r="I30" s="1">
        <f t="shared" si="14"/>
        <v>1.4301462786420142E-4</v>
      </c>
      <c r="J30" s="1">
        <f t="shared" si="2"/>
        <v>1.4056191448118908E-5</v>
      </c>
      <c r="K30" s="1">
        <f t="shared" si="15"/>
        <v>1.5938137746290663E-4</v>
      </c>
      <c r="L30" s="1">
        <f t="shared" si="3"/>
        <v>9.5664797289202687E-5</v>
      </c>
      <c r="M30" s="1">
        <f t="shared" si="16"/>
        <v>1.2825071757933929E-4</v>
      </c>
      <c r="N30" s="1">
        <f t="shared" si="4"/>
        <v>1.4876423774211952E-4</v>
      </c>
      <c r="O30" s="1">
        <f t="shared" si="17"/>
        <v>5.8899928429547631E-5</v>
      </c>
      <c r="P30" s="1">
        <f t="shared" si="5"/>
        <v>1.575302935246719E-4</v>
      </c>
      <c r="Q30" s="1">
        <f t="shared" si="18"/>
        <v>-2.8003689436044166E-5</v>
      </c>
      <c r="R30" s="1">
        <f t="shared" si="6"/>
        <v>1.1935058326786817E-4</v>
      </c>
      <c r="S30" s="1">
        <f t="shared" si="19"/>
        <v>-1.0656189878947991E-4</v>
      </c>
      <c r="T30" s="1">
        <f t="shared" si="7"/>
        <v>4.5603081995195325E-5</v>
      </c>
      <c r="U30" s="1">
        <f t="shared" si="20"/>
        <v>-1.5336348624277939E-4</v>
      </c>
      <c r="V30" s="1">
        <f t="shared" si="8"/>
        <v>-4.1734641006384051E-5</v>
      </c>
      <c r="W30" s="1">
        <f t="shared" si="21"/>
        <v>-1.5446106221332268E-4</v>
      </c>
      <c r="X30" s="1">
        <f t="shared" si="9"/>
        <v>-1.1663498038742586E-4</v>
      </c>
      <c r="Y30" s="1">
        <f t="shared" si="22"/>
        <v>-1.0952753694858878E-4</v>
      </c>
      <c r="Z30" s="1">
        <f t="shared" si="10"/>
        <v>0.28517153247665605</v>
      </c>
      <c r="AA30" s="2">
        <f t="shared" si="23"/>
        <v>-1.9140402321497609</v>
      </c>
      <c r="AB30" s="1">
        <f t="shared" si="24"/>
        <v>-1.6679042418417793</v>
      </c>
      <c r="AI30" s="3"/>
      <c r="AJ30" s="4"/>
      <c r="AK30" s="4"/>
      <c r="AL30" s="4"/>
      <c r="AS30"/>
      <c r="AT30"/>
      <c r="AU30"/>
      <c r="AV30"/>
    </row>
    <row r="31" spans="1:48" ht="15" customHeight="1" x14ac:dyDescent="0.25">
      <c r="A31" s="24">
        <v>30</v>
      </c>
      <c r="B31" s="25">
        <v>1.5299999999999999E-2</v>
      </c>
      <c r="C31" s="25">
        <v>-1.28</v>
      </c>
      <c r="D31" s="23">
        <f t="shared" si="11"/>
        <v>1.0000000000000113E-4</v>
      </c>
      <c r="E31" s="1">
        <f t="shared" si="12"/>
        <v>-1.2800000000000146E-4</v>
      </c>
      <c r="F31" s="1">
        <f t="shared" si="0"/>
        <v>-1.1138352059770049E-4</v>
      </c>
      <c r="G31" s="1">
        <f t="shared" si="13"/>
        <v>6.3069099718182146E-5</v>
      </c>
      <c r="H31" s="1">
        <f t="shared" si="1"/>
        <v>-6.584826032403335E-5</v>
      </c>
      <c r="I31" s="1">
        <f t="shared" si="14"/>
        <v>1.0976341199278887E-4</v>
      </c>
      <c r="J31" s="1">
        <f t="shared" si="2"/>
        <v>-3.2166522167471749E-6</v>
      </c>
      <c r="K31" s="1">
        <f t="shared" si="15"/>
        <v>1.2795957622826386E-4</v>
      </c>
      <c r="L31" s="1">
        <f t="shared" si="3"/>
        <v>6.0250103317163724E-5</v>
      </c>
      <c r="M31" s="1">
        <f t="shared" si="16"/>
        <v>1.1293327698367505E-4</v>
      </c>
      <c r="N31" s="1">
        <f t="shared" si="4"/>
        <v>1.0807397446425945E-4</v>
      </c>
      <c r="O31" s="1">
        <f t="shared" si="17"/>
        <v>6.8585829757311886E-5</v>
      </c>
      <c r="P31" s="1">
        <f t="shared" si="5"/>
        <v>1.2783833044557169E-4</v>
      </c>
      <c r="Q31" s="1">
        <f t="shared" si="18"/>
        <v>6.4312727270104587E-6</v>
      </c>
      <c r="R31" s="1">
        <f t="shared" si="6"/>
        <v>1.144117022913628E-4</v>
      </c>
      <c r="S31" s="1">
        <f t="shared" si="19"/>
        <v>-5.7393051659525315E-5</v>
      </c>
      <c r="T31" s="1">
        <f t="shared" si="7"/>
        <v>7.1280078910487989E-5</v>
      </c>
      <c r="U31" s="1">
        <f t="shared" si="20"/>
        <v>-1.0631627509706583E-4</v>
      </c>
      <c r="V31" s="1">
        <f t="shared" si="8"/>
        <v>9.6418311075748677E-6</v>
      </c>
      <c r="W31" s="1">
        <f t="shared" si="21"/>
        <v>-1.2763633923336008E-4</v>
      </c>
      <c r="X31" s="1">
        <f t="shared" si="9"/>
        <v>-5.4499749320330923E-5</v>
      </c>
      <c r="Y31" s="1">
        <f t="shared" si="22"/>
        <v>-1.1581786271565134E-4</v>
      </c>
      <c r="Z31" s="1">
        <f t="shared" si="10"/>
        <v>0.30784377523122597</v>
      </c>
      <c r="AA31" s="2">
        <f t="shared" si="23"/>
        <v>-1.7689917618188922</v>
      </c>
      <c r="AB31" s="1">
        <f t="shared" si="24"/>
        <v>-1.5001835287563405</v>
      </c>
      <c r="AI31" s="3"/>
      <c r="AJ31" s="4"/>
      <c r="AK31" s="4"/>
      <c r="AL31" s="4"/>
      <c r="AS31"/>
      <c r="AT31"/>
      <c r="AU31"/>
      <c r="AV31"/>
    </row>
    <row r="32" spans="1:48" ht="15" customHeight="1" x14ac:dyDescent="0.25">
      <c r="A32" s="24">
        <v>31</v>
      </c>
      <c r="B32" s="25">
        <v>1.54E-2</v>
      </c>
      <c r="C32" s="25">
        <v>-1.36</v>
      </c>
      <c r="D32" s="23">
        <f t="shared" si="11"/>
        <v>9.9999999999999395E-5</v>
      </c>
      <c r="E32" s="1">
        <f t="shared" si="12"/>
        <v>-1.3599999999999919E-4</v>
      </c>
      <c r="F32" s="1">
        <f t="shared" si="0"/>
        <v>-1.2078655703864128E-4</v>
      </c>
      <c r="G32" s="1">
        <f t="shared" si="13"/>
        <v>6.2502861044522065E-5</v>
      </c>
      <c r="H32" s="1">
        <f t="shared" si="1"/>
        <v>-7.8549887665427758E-5</v>
      </c>
      <c r="I32" s="1">
        <f t="shared" si="14"/>
        <v>1.1102213809753647E-4</v>
      </c>
      <c r="J32" s="1">
        <f t="shared" si="2"/>
        <v>-1.8739479533110609E-5</v>
      </c>
      <c r="K32" s="1">
        <f t="shared" si="15"/>
        <v>1.3470275389474378E-4</v>
      </c>
      <c r="L32" s="1">
        <f t="shared" si="3"/>
        <v>4.526345805512629E-5</v>
      </c>
      <c r="M32" s="1">
        <f t="shared" si="16"/>
        <v>1.2824671288142868E-4</v>
      </c>
      <c r="N32" s="1">
        <f t="shared" si="4"/>
        <v>9.9139733329311542E-5</v>
      </c>
      <c r="O32" s="1">
        <f t="shared" si="17"/>
        <v>9.3098406406300915E-5</v>
      </c>
      <c r="P32" s="1">
        <f t="shared" si="5"/>
        <v>1.3083576333570694E-4</v>
      </c>
      <c r="Q32" s="1">
        <f t="shared" si="18"/>
        <v>3.7121463230355908E-5</v>
      </c>
      <c r="R32" s="1">
        <f t="shared" si="6"/>
        <v>1.3326028712425678E-4</v>
      </c>
      <c r="S32" s="1">
        <f t="shared" si="19"/>
        <v>-2.7160557349959155E-5</v>
      </c>
      <c r="T32" s="1">
        <f t="shared" si="7"/>
        <v>1.0587087301311406E-4</v>
      </c>
      <c r="U32" s="1">
        <f t="shared" si="20"/>
        <v>-8.5366025135535372E-5</v>
      </c>
      <c r="V32" s="1">
        <f t="shared" si="8"/>
        <v>5.4795275257057198E-5</v>
      </c>
      <c r="W32" s="1">
        <f t="shared" si="21"/>
        <v>-1.2447279947644429E-4</v>
      </c>
      <c r="X32" s="1">
        <f t="shared" si="9"/>
        <v>-8.5395106559870673E-6</v>
      </c>
      <c r="Y32" s="1">
        <f t="shared" si="22"/>
        <v>-1.3573163506624408E-4</v>
      </c>
      <c r="Z32" s="1">
        <f t="shared" si="10"/>
        <v>0.33385680480900531</v>
      </c>
      <c r="AA32" s="2">
        <f t="shared" si="23"/>
        <v>-1.6347073013187685</v>
      </c>
      <c r="AB32" s="1">
        <f t="shared" si="24"/>
        <v>-1.3398860386784377</v>
      </c>
      <c r="AI32" s="3"/>
      <c r="AJ32" s="4"/>
      <c r="AK32" s="4"/>
      <c r="AL32" s="4"/>
      <c r="AS32"/>
      <c r="AT32"/>
      <c r="AU32"/>
      <c r="AV32"/>
    </row>
    <row r="33" spans="1:48" ht="15" customHeight="1" x14ac:dyDescent="0.25">
      <c r="A33" s="24">
        <v>32</v>
      </c>
      <c r="B33" s="25">
        <v>1.55E-2</v>
      </c>
      <c r="C33" s="25">
        <v>-1.04</v>
      </c>
      <c r="D33" s="23">
        <f t="shared" si="11"/>
        <v>9.9999999999999395E-5</v>
      </c>
      <c r="E33" s="1">
        <f t="shared" si="12"/>
        <v>-1.0399999999999937E-4</v>
      </c>
      <c r="F33" s="1">
        <f t="shared" si="0"/>
        <v>-9.4102013456465449E-5</v>
      </c>
      <c r="G33" s="1">
        <f t="shared" si="13"/>
        <v>4.4281046322767323E-5</v>
      </c>
      <c r="H33" s="1">
        <f t="shared" si="1"/>
        <v>-6.6292094933863269E-5</v>
      </c>
      <c r="I33" s="1">
        <f t="shared" si="14"/>
        <v>8.0133377248681648E-5</v>
      </c>
      <c r="J33" s="1">
        <f t="shared" si="2"/>
        <v>-2.5863748265144707E-5</v>
      </c>
      <c r="K33" s="1">
        <f t="shared" si="15"/>
        <v>1.0073264875737703E-4</v>
      </c>
      <c r="L33" s="1">
        <f t="shared" si="3"/>
        <v>1.9487656716915408E-5</v>
      </c>
      <c r="M33" s="1">
        <f t="shared" si="16"/>
        <v>1.0215787407578298E-4</v>
      </c>
      <c r="N33" s="1">
        <f t="shared" si="4"/>
        <v>6.1129666238417073E-5</v>
      </c>
      <c r="O33" s="1">
        <f t="shared" si="17"/>
        <v>8.4137767414993841E-5</v>
      </c>
      <c r="P33" s="1">
        <f t="shared" si="5"/>
        <v>9.11358947245613E-5</v>
      </c>
      <c r="Q33" s="1">
        <f t="shared" si="18"/>
        <v>5.010238210657803E-5</v>
      </c>
      <c r="R33" s="1">
        <f t="shared" si="6"/>
        <v>1.0379477975653963E-4</v>
      </c>
      <c r="S33" s="1">
        <f t="shared" si="19"/>
        <v>6.530214031048349E-6</v>
      </c>
      <c r="T33" s="1">
        <f t="shared" si="7"/>
        <v>9.6696754532377439E-5</v>
      </c>
      <c r="U33" s="1">
        <f t="shared" si="20"/>
        <v>-3.8284953479206588E-5</v>
      </c>
      <c r="V33" s="1">
        <f t="shared" si="8"/>
        <v>7.119289901658285E-5</v>
      </c>
      <c r="W33" s="1">
        <f t="shared" si="21"/>
        <v>-7.5812737251826671E-5</v>
      </c>
      <c r="X33" s="1">
        <f t="shared" si="9"/>
        <v>3.2137767414993763E-5</v>
      </c>
      <c r="Y33" s="1">
        <f t="shared" si="22"/>
        <v>-9.8909877694695566E-5</v>
      </c>
      <c r="Z33" s="1">
        <f t="shared" si="10"/>
        <v>0.36222060840808451</v>
      </c>
      <c r="AA33" s="2">
        <f t="shared" si="23"/>
        <v>-1.5124669940496867</v>
      </c>
      <c r="AB33" s="1">
        <f t="shared" si="24"/>
        <v>-1.1892819278102764</v>
      </c>
      <c r="AI33" s="3"/>
      <c r="AJ33" s="4"/>
      <c r="AK33" s="4"/>
      <c r="AL33" s="4"/>
      <c r="AS33"/>
      <c r="AT33"/>
      <c r="AU33"/>
      <c r="AV33"/>
    </row>
    <row r="34" spans="1:48" ht="15" customHeight="1" x14ac:dyDescent="0.25">
      <c r="A34" s="24">
        <v>33</v>
      </c>
      <c r="B34" s="25">
        <v>1.5599999999999999E-2</v>
      </c>
      <c r="C34" s="25">
        <v>-1.04</v>
      </c>
      <c r="D34" s="23">
        <f t="shared" si="11"/>
        <v>9.9999999999999395E-5</v>
      </c>
      <c r="E34" s="1">
        <f t="shared" si="12"/>
        <v>-1.0399999999999937E-4</v>
      </c>
      <c r="F34" s="1">
        <f t="shared" ref="F34:F65" si="25">E34*COS(1*120*PI()*B34)</f>
        <v>-9.570411212604989E-5</v>
      </c>
      <c r="G34" s="1">
        <f t="shared" si="13"/>
        <v>4.0702861351068898E-5</v>
      </c>
      <c r="H34" s="1">
        <f t="shared" ref="H34:H65" si="26">E34*COS(2*120*PI()*B34)</f>
        <v>-7.2139943804531132E-5</v>
      </c>
      <c r="I34" s="1">
        <f t="shared" si="14"/>
        <v>7.4912138588342005E-5</v>
      </c>
      <c r="J34" s="1">
        <f t="shared" ref="J34:J65" si="27">E34*COS(3*120*PI()*B34)</f>
        <v>-3.7066835386177823E-5</v>
      </c>
      <c r="K34" s="1">
        <f t="shared" si="15"/>
        <v>9.7170210015487077E-5</v>
      </c>
      <c r="L34" s="1">
        <f t="shared" ref="L34:L65" si="28">E34*COS(4*120*PI()*B34)</f>
        <v>3.9197789976735742E-6</v>
      </c>
      <c r="M34" s="1">
        <f t="shared" si="16"/>
        <v>1.0392610515462064E-4</v>
      </c>
      <c r="N34" s="1">
        <f t="shared" ref="N34:N65" si="29">E34*COS(5*120*PI()*B34)</f>
        <v>4.4281046322767662E-5</v>
      </c>
      <c r="O34" s="1">
        <f t="shared" si="17"/>
        <v>9.4102013456465286E-5</v>
      </c>
      <c r="P34" s="1">
        <f t="shared" ref="P34:P65" si="30">E34*COS(6*120*PI()*B34)</f>
        <v>7.7577879124114508E-5</v>
      </c>
      <c r="Q34" s="1">
        <f t="shared" si="18"/>
        <v>6.9265234213161705E-5</v>
      </c>
      <c r="R34" s="1">
        <f t="shared" ref="R34:R65" si="31">E34*COS(7*120*PI()*B34)</f>
        <v>9.8498223719452948E-5</v>
      </c>
      <c r="S34" s="1">
        <f t="shared" si="19"/>
        <v>3.3378135419949171E-5</v>
      </c>
      <c r="T34" s="1">
        <f t="shared" ref="T34:T65" si="32">E34*COS(8*120*PI()*B34)</f>
        <v>1.0370452562710316E-4</v>
      </c>
      <c r="U34" s="1">
        <f t="shared" si="20"/>
        <v>-7.8339877749057651E-6</v>
      </c>
      <c r="V34" s="1">
        <f t="shared" ref="V34:V65" si="33">E34*COS(9*120*PI()*B34)</f>
        <v>9.2366190676607861E-5</v>
      </c>
      <c r="W34" s="1">
        <f t="shared" si="21"/>
        <v>-4.7796305504634849E-5</v>
      </c>
      <c r="X34" s="1">
        <f t="shared" ref="X34:X65" si="34">E34*COS(10*120*PI()*B34)</f>
        <v>6.6292094933862686E-5</v>
      </c>
      <c r="Y34" s="1">
        <f t="shared" si="22"/>
        <v>-8.0133377248682122E-5</v>
      </c>
      <c r="Z34" s="1">
        <f t="shared" ref="Z34:Z65" si="35">($F$170*COS(1*120*PI()*B34))+($H$170*COS(2*120*PI()*B34))+($J$170*COS(3*120*PI()*B34))+($L$170*COS(4*120*PI()*B34))+($N$170*COS(5*120*PI()*B34))+($P$170*COS(6*120*PI()*B34))+($R$170*COS(7*120*PI()*B34))+($T$170*COS(8*120*PI()*B34))+($V$170*COS(9*120*PI()*B34))+($X$170*COS(10*120*PI()*B34))</f>
        <v>0.39102854779382301</v>
      </c>
      <c r="AA34" s="2">
        <f t="shared" si="23"/>
        <v>-1.4015784107113711</v>
      </c>
      <c r="AB34" s="1">
        <f t="shared" si="24"/>
        <v>-1.0495854050862226</v>
      </c>
      <c r="AI34" s="3"/>
      <c r="AJ34" s="4"/>
      <c r="AK34" s="4"/>
      <c r="AL34" s="4"/>
      <c r="AS34"/>
      <c r="AT34"/>
      <c r="AU34"/>
      <c r="AV34"/>
    </row>
    <row r="35" spans="1:48" ht="15" customHeight="1" x14ac:dyDescent="0.25">
      <c r="A35" s="24">
        <v>34</v>
      </c>
      <c r="B35" s="25">
        <v>1.5699999999999999E-2</v>
      </c>
      <c r="C35" s="25">
        <v>-0.96</v>
      </c>
      <c r="D35" s="23">
        <f t="shared" si="11"/>
        <v>1.0000000000000286E-4</v>
      </c>
      <c r="E35" s="1">
        <f t="shared" si="12"/>
        <v>-9.600000000000274E-5</v>
      </c>
      <c r="F35" s="1">
        <f t="shared" si="25"/>
        <v>-8.969557847583726E-5</v>
      </c>
      <c r="G35" s="1">
        <f t="shared" si="13"/>
        <v>3.421554035647318E-5</v>
      </c>
      <c r="H35" s="1">
        <f t="shared" si="26"/>
        <v>-7.1610349960723338E-5</v>
      </c>
      <c r="I35" s="1">
        <f t="shared" si="14"/>
        <v>6.3937139273690204E-5</v>
      </c>
      <c r="J35" s="1">
        <f t="shared" si="27"/>
        <v>-4.411966661966408E-5</v>
      </c>
      <c r="K35" s="1">
        <f t="shared" si="15"/>
        <v>8.5261099086102708E-5</v>
      </c>
      <c r="L35" s="1">
        <f t="shared" si="28"/>
        <v>-1.0834212947853961E-5</v>
      </c>
      <c r="M35" s="1">
        <f t="shared" si="16"/>
        <v>9.5386685809923592E-5</v>
      </c>
      <c r="N35" s="1">
        <f t="shared" si="29"/>
        <v>2.387422916782721E-5</v>
      </c>
      <c r="O35" s="1">
        <f t="shared" si="17"/>
        <v>9.2983983468351123E-5</v>
      </c>
      <c r="P35" s="1">
        <f t="shared" si="30"/>
        <v>5.5446979528539305E-5</v>
      </c>
      <c r="Q35" s="1">
        <f t="shared" si="18"/>
        <v>7.8368568068851879E-5</v>
      </c>
      <c r="R35" s="1">
        <f t="shared" si="31"/>
        <v>7.9737206322800627E-5</v>
      </c>
      <c r="S35" s="1">
        <f t="shared" si="19"/>
        <v>5.3460059182867069E-5</v>
      </c>
      <c r="T35" s="1">
        <f t="shared" si="32"/>
        <v>9.3554579787514337E-5</v>
      </c>
      <c r="U35" s="1">
        <f t="shared" si="20"/>
        <v>2.1529993051140051E-5</v>
      </c>
      <c r="V35" s="1">
        <f t="shared" si="33"/>
        <v>9.508429686688108E-5</v>
      </c>
      <c r="W35" s="1">
        <f t="shared" si="21"/>
        <v>-1.3227867905726702E-5</v>
      </c>
      <c r="X35" s="1">
        <f t="shared" si="34"/>
        <v>8.4125441284212837E-5</v>
      </c>
      <c r="Y35" s="1">
        <f t="shared" si="22"/>
        <v>-4.6248352713766839E-5</v>
      </c>
      <c r="Z35" s="1">
        <f t="shared" si="35"/>
        <v>0.41795136589626936</v>
      </c>
      <c r="AA35" s="2">
        <f t="shared" si="23"/>
        <v>-1.2994899713466994</v>
      </c>
      <c r="AB35" s="1">
        <f t="shared" si="24"/>
        <v>-0.9205741476191045</v>
      </c>
      <c r="AI35" s="3"/>
      <c r="AJ35" s="4"/>
      <c r="AK35" s="4"/>
      <c r="AL35" s="4"/>
      <c r="AS35"/>
      <c r="AT35"/>
      <c r="AU35"/>
      <c r="AV35"/>
    </row>
    <row r="36" spans="1:48" ht="15" customHeight="1" x14ac:dyDescent="0.25">
      <c r="A36" s="24">
        <v>35</v>
      </c>
      <c r="B36" s="25">
        <v>1.5800000000000002E-2</v>
      </c>
      <c r="C36" s="25">
        <v>-0.96</v>
      </c>
      <c r="D36" s="23">
        <f t="shared" si="11"/>
        <v>9.9999999999999395E-5</v>
      </c>
      <c r="E36" s="1">
        <f t="shared" si="12"/>
        <v>-9.599999999999942E-5</v>
      </c>
      <c r="F36" s="1">
        <f t="shared" si="25"/>
        <v>-9.0921437279494887E-5</v>
      </c>
      <c r="G36" s="1">
        <f t="shared" si="13"/>
        <v>3.0810586541491955E-5</v>
      </c>
      <c r="H36" s="1">
        <f t="shared" si="26"/>
        <v>-7.6223078270191698E-5</v>
      </c>
      <c r="I36" s="1">
        <f t="shared" si="14"/>
        <v>5.8361308578681818E-5</v>
      </c>
      <c r="J36" s="1">
        <f t="shared" si="27"/>
        <v>-5.3460059182865721E-5</v>
      </c>
      <c r="K36" s="1">
        <f t="shared" si="15"/>
        <v>7.9737206322797537E-5</v>
      </c>
      <c r="L36" s="1">
        <f t="shared" si="28"/>
        <v>-2.5040784603829827E-5</v>
      </c>
      <c r="M36" s="1">
        <f t="shared" si="16"/>
        <v>9.267663732799377E-5</v>
      </c>
      <c r="N36" s="1">
        <f t="shared" si="29"/>
        <v>6.0278898748139544E-6</v>
      </c>
      <c r="O36" s="1">
        <f t="shared" si="17"/>
        <v>9.5810565929113501E-5</v>
      </c>
      <c r="P36" s="1">
        <f t="shared" si="30"/>
        <v>3.6458793170092705E-5</v>
      </c>
      <c r="Q36" s="1">
        <f t="shared" si="18"/>
        <v>8.8807411856107424E-5</v>
      </c>
      <c r="R36" s="1">
        <f t="shared" si="31"/>
        <v>6.3032232552283029E-5</v>
      </c>
      <c r="S36" s="1">
        <f t="shared" si="19"/>
        <v>7.240813255066588E-5</v>
      </c>
      <c r="T36" s="1">
        <f t="shared" si="32"/>
        <v>8.293664805051182E-5</v>
      </c>
      <c r="U36" s="1">
        <f t="shared" si="20"/>
        <v>4.8347827357032517E-5</v>
      </c>
      <c r="V36" s="1">
        <f t="shared" si="33"/>
        <v>9.4066085028887065E-5</v>
      </c>
      <c r="W36" s="1">
        <f t="shared" si="21"/>
        <v>1.9172158129383257E-5</v>
      </c>
      <c r="X36" s="1">
        <f t="shared" si="34"/>
        <v>9.5243011326189318E-5</v>
      </c>
      <c r="Y36" s="1">
        <f t="shared" si="22"/>
        <v>-1.2031990422172949E-5</v>
      </c>
      <c r="Z36" s="1">
        <f t="shared" si="35"/>
        <v>0.44074638577545822</v>
      </c>
      <c r="AA36" s="2">
        <f t="shared" si="23"/>
        <v>-1.2021643468823562</v>
      </c>
      <c r="AB36" s="1">
        <f t="shared" si="24"/>
        <v>-0.80045350327557241</v>
      </c>
      <c r="AI36" s="3"/>
      <c r="AJ36" s="4"/>
      <c r="AK36" s="4"/>
      <c r="AL36" s="4"/>
      <c r="AS36"/>
      <c r="AT36"/>
      <c r="AU36"/>
      <c r="AV36"/>
    </row>
    <row r="37" spans="1:48" ht="15" customHeight="1" x14ac:dyDescent="0.25">
      <c r="A37" s="24">
        <v>36</v>
      </c>
      <c r="B37" s="25">
        <v>1.5900000000000001E-2</v>
      </c>
      <c r="C37" s="25">
        <v>-0.8</v>
      </c>
      <c r="D37" s="23">
        <f t="shared" si="11"/>
        <v>9.9999999999999395E-5</v>
      </c>
      <c r="E37" s="1">
        <f t="shared" si="12"/>
        <v>-7.9999999999999519E-5</v>
      </c>
      <c r="F37" s="1">
        <f t="shared" si="25"/>
        <v>-7.6681743121389612E-5</v>
      </c>
      <c r="G37" s="1">
        <f t="shared" si="13"/>
        <v>2.2801540997597957E-5</v>
      </c>
      <c r="H37" s="1">
        <f t="shared" si="26"/>
        <v>-6.7002243203370928E-5</v>
      </c>
      <c r="I37" s="1">
        <f t="shared" si="14"/>
        <v>4.3711547738741267E-5</v>
      </c>
      <c r="J37" s="1">
        <f t="shared" si="27"/>
        <v>-5.1764476925555229E-5</v>
      </c>
      <c r="K37" s="1">
        <f t="shared" si="15"/>
        <v>6.0995400880915467E-5</v>
      </c>
      <c r="L37" s="1">
        <f t="shared" si="28"/>
        <v>-3.223251485709281E-5</v>
      </c>
      <c r="M37" s="1">
        <f t="shared" si="16"/>
        <v>7.3219293809672966E-5</v>
      </c>
      <c r="N37" s="1">
        <f t="shared" si="29"/>
        <v>-1.0026658685144272E-5</v>
      </c>
      <c r="O37" s="1">
        <f t="shared" si="17"/>
        <v>7.9369176105157751E-5</v>
      </c>
      <c r="P37" s="1">
        <f t="shared" si="30"/>
        <v>1.301097321559062E-5</v>
      </c>
      <c r="Q37" s="1">
        <f t="shared" si="18"/>
        <v>7.8934875536628969E-5</v>
      </c>
      <c r="R37" s="1">
        <f t="shared" si="31"/>
        <v>3.4969261332074175E-5</v>
      </c>
      <c r="S37" s="1">
        <f t="shared" si="19"/>
        <v>7.195242012530937E-5</v>
      </c>
      <c r="T37" s="1">
        <f t="shared" si="32"/>
        <v>5.4026624649681644E-5</v>
      </c>
      <c r="U37" s="1">
        <f t="shared" si="20"/>
        <v>5.9001049388653553E-5</v>
      </c>
      <c r="V37" s="1">
        <f t="shared" si="33"/>
        <v>6.8602132495491918E-5</v>
      </c>
      <c r="W37" s="1">
        <f t="shared" si="21"/>
        <v>4.115516270252001E-5</v>
      </c>
      <c r="X37" s="1">
        <f t="shared" si="34"/>
        <v>7.7486652890290032E-5</v>
      </c>
      <c r="Y37" s="1">
        <f t="shared" si="22"/>
        <v>1.9895190973188247E-5</v>
      </c>
      <c r="Z37" s="1">
        <f t="shared" si="35"/>
        <v>0.45770183102538187</v>
      </c>
      <c r="AA37" s="2">
        <f t="shared" si="23"/>
        <v>-1.1046593740892763</v>
      </c>
      <c r="AB37" s="1">
        <f t="shared" si="24"/>
        <v>-0.68599308523256886</v>
      </c>
      <c r="AI37" s="3"/>
      <c r="AJ37" s="4"/>
      <c r="AK37" s="4"/>
      <c r="AL37" s="4"/>
      <c r="AS37"/>
      <c r="AT37"/>
      <c r="AU37"/>
      <c r="AV37"/>
    </row>
    <row r="38" spans="1:48" ht="15" customHeight="1" x14ac:dyDescent="0.25">
      <c r="A38" s="24">
        <v>37</v>
      </c>
      <c r="B38" s="25">
        <v>1.6E-2</v>
      </c>
      <c r="C38" s="25">
        <v>-0.8</v>
      </c>
      <c r="D38" s="23">
        <f t="shared" si="11"/>
        <v>9.9999999999999395E-5</v>
      </c>
      <c r="E38" s="1">
        <f t="shared" si="12"/>
        <v>-7.9999999999999519E-5</v>
      </c>
      <c r="F38" s="1">
        <f t="shared" si="25"/>
        <v>-7.7486652890290005E-5</v>
      </c>
      <c r="G38" s="1">
        <f t="shared" si="13"/>
        <v>1.9895190973188308E-5</v>
      </c>
      <c r="H38" s="1">
        <f t="shared" si="26"/>
        <v>-7.0104534403508619E-5</v>
      </c>
      <c r="I38" s="1">
        <f t="shared" si="14"/>
        <v>3.8540293928137072E-5</v>
      </c>
      <c r="J38" s="1">
        <f t="shared" si="27"/>
        <v>-5.831749019371257E-5</v>
      </c>
      <c r="K38" s="1">
        <f t="shared" si="15"/>
        <v>5.4763768474294762E-5</v>
      </c>
      <c r="L38" s="1">
        <f t="shared" si="28"/>
        <v>-4.2866143598319317E-5</v>
      </c>
      <c r="M38" s="1">
        <f t="shared" si="16"/>
        <v>6.7546234040160902E-5</v>
      </c>
      <c r="N38" s="1">
        <f t="shared" si="29"/>
        <v>-2.4721359549995553E-5</v>
      </c>
      <c r="O38" s="1">
        <f t="shared" si="17"/>
        <v>7.6084521303611862E-5</v>
      </c>
      <c r="P38" s="1">
        <f t="shared" si="30"/>
        <v>-5.0232415623450408E-6</v>
      </c>
      <c r="Q38" s="1">
        <f t="shared" si="18"/>
        <v>7.9842138274261248E-5</v>
      </c>
      <c r="R38" s="1">
        <f t="shared" si="31"/>
        <v>1.4990505166857786E-5</v>
      </c>
      <c r="S38" s="1">
        <f t="shared" si="19"/>
        <v>7.8582980058294639E-5</v>
      </c>
      <c r="T38" s="1">
        <f t="shared" si="32"/>
        <v>3.4062343325205952E-5</v>
      </c>
      <c r="U38" s="1">
        <f t="shared" si="20"/>
        <v>7.2386164197280956E-5</v>
      </c>
      <c r="V38" s="1">
        <f t="shared" si="33"/>
        <v>5.0993919179895085E-5</v>
      </c>
      <c r="W38" s="1">
        <f t="shared" si="21"/>
        <v>6.1641059422062582E-5</v>
      </c>
      <c r="X38" s="1">
        <f t="shared" si="34"/>
        <v>6.4721359549995509E-5</v>
      </c>
      <c r="Y38" s="1">
        <f t="shared" si="22"/>
        <v>4.702282018339742E-5</v>
      </c>
      <c r="Z38" s="1">
        <f t="shared" si="35"/>
        <v>0.46795070188660776</v>
      </c>
      <c r="AA38" s="2">
        <f t="shared" si="23"/>
        <v>-1.0018354866439223</v>
      </c>
      <c r="AB38" s="1">
        <f t="shared" si="24"/>
        <v>-0.57292032692598893</v>
      </c>
      <c r="AI38" s="3"/>
      <c r="AJ38" s="4"/>
      <c r="AK38" s="4"/>
      <c r="AL38" s="4"/>
      <c r="AS38"/>
      <c r="AT38"/>
      <c r="AU38"/>
      <c r="AV38"/>
    </row>
    <row r="39" spans="1:48" ht="15" customHeight="1" x14ac:dyDescent="0.25">
      <c r="A39" s="24">
        <v>38</v>
      </c>
      <c r="B39" s="25">
        <v>1.61E-2</v>
      </c>
      <c r="C39" s="25">
        <v>-0.48</v>
      </c>
      <c r="D39" s="23">
        <f t="shared" si="11"/>
        <v>9.9999999999999395E-5</v>
      </c>
      <c r="E39" s="1">
        <f t="shared" si="12"/>
        <v>-4.799999999999971E-5</v>
      </c>
      <c r="F39" s="1">
        <f t="shared" si="25"/>
        <v>-4.6908869931272992E-5</v>
      </c>
      <c r="G39" s="1">
        <f t="shared" si="13"/>
        <v>1.0176341276258615E-5</v>
      </c>
      <c r="H39" s="1">
        <f t="shared" si="26"/>
        <v>-4.3685086592879486E-5</v>
      </c>
      <c r="I39" s="1">
        <f t="shared" si="14"/>
        <v>1.9890027887677621E-5</v>
      </c>
      <c r="J39" s="1">
        <f t="shared" si="27"/>
        <v>-3.8475215273801843E-5</v>
      </c>
      <c r="K39" s="1">
        <f t="shared" si="15"/>
        <v>2.8699439186760731E-5</v>
      </c>
      <c r="L39" s="1">
        <f t="shared" si="28"/>
        <v>-3.1516116276141555E-5</v>
      </c>
      <c r="M39" s="1">
        <f t="shared" si="16"/>
        <v>3.6204066275332913E-5</v>
      </c>
      <c r="N39" s="1">
        <f t="shared" si="29"/>
        <v>-2.3124176356882098E-5</v>
      </c>
      <c r="O39" s="1">
        <f t="shared" si="17"/>
        <v>4.2062720642105253E-5</v>
      </c>
      <c r="P39" s="1">
        <f t="shared" si="30"/>
        <v>-1.3680924598558779E-5</v>
      </c>
      <c r="Q39" s="1">
        <f t="shared" si="18"/>
        <v>4.6009045872833763E-5</v>
      </c>
      <c r="R39" s="1">
        <f t="shared" si="31"/>
        <v>-3.6156866653407001E-6</v>
      </c>
      <c r="S39" s="1">
        <f t="shared" si="19"/>
        <v>4.7863627212509183E-5</v>
      </c>
      <c r="T39" s="1">
        <f t="shared" si="32"/>
        <v>6.613933952863029E-6</v>
      </c>
      <c r="U39" s="1">
        <f t="shared" si="20"/>
        <v>4.7542148433438914E-5</v>
      </c>
      <c r="V39" s="1">
        <f t="shared" si="33"/>
        <v>1.6542860312376868E-5</v>
      </c>
      <c r="W39" s="1">
        <f t="shared" si="21"/>
        <v>4.5059225167385629E-5</v>
      </c>
      <c r="X39" s="1">
        <f t="shared" si="34"/>
        <v>2.5719686158991864E-5</v>
      </c>
      <c r="Y39" s="1">
        <f t="shared" si="22"/>
        <v>4.0527740424096364E-5</v>
      </c>
      <c r="Z39" s="1">
        <f t="shared" si="35"/>
        <v>0.47161229623916517</v>
      </c>
      <c r="AA39" s="2">
        <f t="shared" si="23"/>
        <v>-0.88909132891744247</v>
      </c>
      <c r="AB39" s="1">
        <f t="shared" si="24"/>
        <v>-0.45651457484695168</v>
      </c>
      <c r="AI39" s="3"/>
      <c r="AJ39" s="4"/>
      <c r="AK39" s="4"/>
      <c r="AL39" s="4"/>
      <c r="AS39"/>
      <c r="AT39"/>
      <c r="AU39"/>
      <c r="AV39"/>
    </row>
    <row r="40" spans="1:48" ht="15" customHeight="1" x14ac:dyDescent="0.25">
      <c r="A40" s="24">
        <v>39</v>
      </c>
      <c r="B40" s="25">
        <v>1.6199999999999999E-2</v>
      </c>
      <c r="C40" s="25">
        <v>-0.48</v>
      </c>
      <c r="D40" s="23">
        <f t="shared" si="11"/>
        <v>9.9999999999999395E-5</v>
      </c>
      <c r="E40" s="1">
        <f t="shared" si="12"/>
        <v>-4.799999999999971E-5</v>
      </c>
      <c r="F40" s="1">
        <f t="shared" si="25"/>
        <v>-4.7259088057401563E-5</v>
      </c>
      <c r="G40" s="1">
        <f t="shared" si="13"/>
        <v>8.4011068308132384E-6</v>
      </c>
      <c r="H40" s="1">
        <f t="shared" si="26"/>
        <v>-4.5059225167385656E-5</v>
      </c>
      <c r="I40" s="1">
        <f t="shared" si="14"/>
        <v>1.6542860312376794E-5</v>
      </c>
      <c r="J40" s="1">
        <f t="shared" si="27"/>
        <v>-4.1468324025255849E-5</v>
      </c>
      <c r="K40" s="1">
        <f t="shared" si="15"/>
        <v>2.4173913678516367E-5</v>
      </c>
      <c r="L40" s="1">
        <f t="shared" si="28"/>
        <v>-3.6597240528549168E-5</v>
      </c>
      <c r="M40" s="1">
        <f t="shared" si="16"/>
        <v>3.1058686155333262E-5</v>
      </c>
      <c r="N40" s="1">
        <f t="shared" si="29"/>
        <v>-3.0596351507936802E-5</v>
      </c>
      <c r="O40" s="1">
        <f t="shared" si="17"/>
        <v>3.6984635653237759E-5</v>
      </c>
      <c r="P40" s="1">
        <f t="shared" si="30"/>
        <v>-2.3650912394317863E-5</v>
      </c>
      <c r="Q40" s="1">
        <f t="shared" si="18"/>
        <v>4.1768820224136973E-5</v>
      </c>
      <c r="R40" s="1">
        <f t="shared" si="31"/>
        <v>-1.5975338137103118E-5</v>
      </c>
      <c r="S40" s="1">
        <f t="shared" si="19"/>
        <v>4.5263545722857274E-5</v>
      </c>
      <c r="T40" s="1">
        <f t="shared" si="32"/>
        <v>-7.8065839293540458E-6</v>
      </c>
      <c r="U40" s="1">
        <f t="shared" si="20"/>
        <v>4.7360925321977434E-5</v>
      </c>
      <c r="V40" s="1">
        <f t="shared" si="33"/>
        <v>6.0316991440141317E-7</v>
      </c>
      <c r="W40" s="1">
        <f t="shared" si="21"/>
        <v>4.7996210121782881E-5</v>
      </c>
      <c r="X40" s="1">
        <f t="shared" si="34"/>
        <v>8.9943031001150417E-6</v>
      </c>
      <c r="Y40" s="1">
        <f t="shared" si="22"/>
        <v>4.7149788034976709E-5</v>
      </c>
      <c r="Z40" s="1">
        <f t="shared" si="35"/>
        <v>0.46974848125319391</v>
      </c>
      <c r="AA40" s="2">
        <f t="shared" si="23"/>
        <v>-0.76302546377888281</v>
      </c>
      <c r="AB40" s="1">
        <f t="shared" si="24"/>
        <v>-0.33231252469436329</v>
      </c>
      <c r="AI40" s="3"/>
      <c r="AJ40" s="4"/>
      <c r="AK40" s="4"/>
      <c r="AL40" s="4"/>
      <c r="AS40"/>
      <c r="AT40"/>
      <c r="AU40"/>
      <c r="AV40"/>
    </row>
    <row r="41" spans="1:48" ht="15" customHeight="1" x14ac:dyDescent="0.25">
      <c r="A41" s="24">
        <v>40</v>
      </c>
      <c r="B41" s="25">
        <v>1.6299999999999999E-2</v>
      </c>
      <c r="C41" s="25">
        <v>-7.9899999999999999E-2</v>
      </c>
      <c r="D41" s="23">
        <f t="shared" si="11"/>
        <v>1.0000000000000286E-4</v>
      </c>
      <c r="E41" s="1">
        <f t="shared" si="12"/>
        <v>-7.9900000000002284E-6</v>
      </c>
      <c r="F41" s="1">
        <f t="shared" si="25"/>
        <v>-7.9137867913164689E-6</v>
      </c>
      <c r="G41" s="1">
        <f t="shared" si="13"/>
        <v>1.1009444225703008E-6</v>
      </c>
      <c r="H41" s="1">
        <f t="shared" si="26"/>
        <v>-7.6866010959730406E-6</v>
      </c>
      <c r="I41" s="1">
        <f t="shared" si="14"/>
        <v>2.1808859647835127E-6</v>
      </c>
      <c r="J41" s="1">
        <f t="shared" si="27"/>
        <v>-7.3127769692413293E-6</v>
      </c>
      <c r="K41" s="1">
        <f t="shared" si="15"/>
        <v>3.2192224213522814E-6</v>
      </c>
      <c r="L41" s="1">
        <f t="shared" si="28"/>
        <v>-6.7994459095397583E-6</v>
      </c>
      <c r="M41" s="1">
        <f t="shared" si="16"/>
        <v>4.196145293390911E-6</v>
      </c>
      <c r="N41" s="1">
        <f t="shared" si="29"/>
        <v>-6.1564008097787103E-6</v>
      </c>
      <c r="O41" s="1">
        <f t="shared" si="17"/>
        <v>5.0930176780922031E-6</v>
      </c>
      <c r="P41" s="1">
        <f t="shared" si="30"/>
        <v>-5.3959091368870997E-6</v>
      </c>
      <c r="Q41" s="1">
        <f t="shared" si="18"/>
        <v>5.8927298076920138E-6</v>
      </c>
      <c r="R41" s="1">
        <f t="shared" si="31"/>
        <v>-4.5324789035228781E-6</v>
      </c>
      <c r="S41" s="1">
        <f t="shared" si="19"/>
        <v>6.5800254550513482E-6</v>
      </c>
      <c r="T41" s="1">
        <f t="shared" si="32"/>
        <v>-3.5825818965593795E-6</v>
      </c>
      <c r="U41" s="1">
        <f t="shared" si="20"/>
        <v>7.1417929789688427E-6</v>
      </c>
      <c r="V41" s="1">
        <f t="shared" si="33"/>
        <v>-2.5643394423596014E-6</v>
      </c>
      <c r="W41" s="1">
        <f t="shared" si="21"/>
        <v>7.5673154569082486E-6</v>
      </c>
      <c r="X41" s="1">
        <f t="shared" si="34"/>
        <v>-1.4971767035399135E-6</v>
      </c>
      <c r="Y41" s="1">
        <f t="shared" si="22"/>
        <v>7.8484751333224602E-6</v>
      </c>
      <c r="Z41" s="1">
        <f t="shared" si="35"/>
        <v>0.46415171310058156</v>
      </c>
      <c r="AA41" s="2">
        <f t="shared" si="23"/>
        <v>-0.62193242374080304</v>
      </c>
      <c r="AB41" s="1">
        <f t="shared" si="24"/>
        <v>-0.19681625280889586</v>
      </c>
      <c r="AI41" s="3"/>
      <c r="AJ41" s="4"/>
      <c r="AK41" s="4"/>
      <c r="AL41" s="4"/>
      <c r="AS41"/>
      <c r="AT41"/>
      <c r="AU41"/>
      <c r="AV41"/>
    </row>
    <row r="42" spans="1:48" ht="15" customHeight="1" x14ac:dyDescent="0.25">
      <c r="A42" s="24">
        <v>41</v>
      </c>
      <c r="B42" s="25">
        <v>1.6400000000000001E-2</v>
      </c>
      <c r="C42" s="25">
        <v>0</v>
      </c>
      <c r="D42" s="23">
        <f t="shared" si="11"/>
        <v>9.9999999999999395E-5</v>
      </c>
      <c r="E42" s="1">
        <f t="shared" si="12"/>
        <v>0</v>
      </c>
      <c r="F42" s="1">
        <f t="shared" si="25"/>
        <v>0</v>
      </c>
      <c r="G42" s="1">
        <f t="shared" si="13"/>
        <v>0</v>
      </c>
      <c r="H42" s="1">
        <f t="shared" si="26"/>
        <v>0</v>
      </c>
      <c r="I42" s="1">
        <f t="shared" si="14"/>
        <v>0</v>
      </c>
      <c r="J42" s="1">
        <f t="shared" si="27"/>
        <v>0</v>
      </c>
      <c r="K42" s="1">
        <f t="shared" si="15"/>
        <v>0</v>
      </c>
      <c r="L42" s="1">
        <f t="shared" si="28"/>
        <v>0</v>
      </c>
      <c r="M42" s="1">
        <f t="shared" si="16"/>
        <v>0</v>
      </c>
      <c r="N42" s="1">
        <f t="shared" si="29"/>
        <v>0</v>
      </c>
      <c r="O42" s="1">
        <f t="shared" si="17"/>
        <v>0</v>
      </c>
      <c r="P42" s="1">
        <f t="shared" si="30"/>
        <v>0</v>
      </c>
      <c r="Q42" s="1">
        <f t="shared" si="18"/>
        <v>0</v>
      </c>
      <c r="R42" s="1">
        <f t="shared" si="31"/>
        <v>0</v>
      </c>
      <c r="S42" s="1">
        <f t="shared" si="19"/>
        <v>0</v>
      </c>
      <c r="T42" s="1">
        <f t="shared" si="32"/>
        <v>0</v>
      </c>
      <c r="U42" s="1">
        <f t="shared" si="20"/>
        <v>0</v>
      </c>
      <c r="V42" s="1">
        <f t="shared" si="33"/>
        <v>0</v>
      </c>
      <c r="W42" s="1">
        <f t="shared" si="21"/>
        <v>0</v>
      </c>
      <c r="X42" s="1">
        <f t="shared" si="34"/>
        <v>0</v>
      </c>
      <c r="Y42" s="1">
        <f t="shared" si="22"/>
        <v>0</v>
      </c>
      <c r="Z42" s="1">
        <f t="shared" si="35"/>
        <v>0.4570080492495302</v>
      </c>
      <c r="AA42" s="2">
        <f t="shared" si="23"/>
        <v>-0.46606435442536681</v>
      </c>
      <c r="AB42" s="1">
        <f t="shared" si="24"/>
        <v>-4.8091847344510996E-2</v>
      </c>
      <c r="AI42" s="3"/>
      <c r="AJ42" s="4"/>
      <c r="AK42" s="4"/>
      <c r="AL42" s="4"/>
      <c r="AS42"/>
      <c r="AT42"/>
      <c r="AU42"/>
      <c r="AV42"/>
    </row>
    <row r="43" spans="1:48" ht="15" customHeight="1" x14ac:dyDescent="0.25">
      <c r="A43" s="24">
        <v>42</v>
      </c>
      <c r="B43" s="25">
        <v>1.6500000000000001E-2</v>
      </c>
      <c r="C43" s="25">
        <v>0.4</v>
      </c>
      <c r="D43" s="23">
        <f t="shared" si="11"/>
        <v>9.9999999999999395E-5</v>
      </c>
      <c r="E43" s="1">
        <f t="shared" si="12"/>
        <v>3.9999999999999759E-5</v>
      </c>
      <c r="F43" s="1">
        <f t="shared" si="25"/>
        <v>3.9921069137130624E-5</v>
      </c>
      <c r="G43" s="1">
        <f t="shared" si="13"/>
        <v>-2.5116207811725509E-6</v>
      </c>
      <c r="H43" s="1">
        <f t="shared" si="26"/>
        <v>3.9684588052578869E-5</v>
      </c>
      <c r="I43" s="1">
        <f t="shared" si="14"/>
        <v>-5.0133293425722011E-6</v>
      </c>
      <c r="J43" s="1">
        <f t="shared" si="27"/>
        <v>3.9291490029147313E-5</v>
      </c>
      <c r="K43" s="1">
        <f t="shared" si="15"/>
        <v>-7.495252583428927E-6</v>
      </c>
      <c r="L43" s="1">
        <f t="shared" si="28"/>
        <v>3.8743326445144982E-5</v>
      </c>
      <c r="M43" s="1">
        <f t="shared" si="16"/>
        <v>-9.9475954865942523E-6</v>
      </c>
      <c r="N43" s="1">
        <f t="shared" si="29"/>
        <v>3.8042260651805924E-5</v>
      </c>
      <c r="O43" s="1">
        <f t="shared" si="17"/>
        <v>-1.2360679774997802E-5</v>
      </c>
      <c r="P43" s="1">
        <f t="shared" si="30"/>
        <v>3.7191059435529845E-5</v>
      </c>
      <c r="Q43" s="1">
        <f t="shared" si="18"/>
        <v>-1.4724982107387004E-5</v>
      </c>
      <c r="R43" s="1">
        <f t="shared" si="31"/>
        <v>3.6193082098640634E-5</v>
      </c>
      <c r="S43" s="1">
        <f t="shared" si="19"/>
        <v>-1.7031171662602647E-5</v>
      </c>
      <c r="T43" s="1">
        <f t="shared" si="32"/>
        <v>3.5052267201754215E-5</v>
      </c>
      <c r="U43" s="1">
        <f t="shared" si="20"/>
        <v>-1.9270146964068712E-5</v>
      </c>
      <c r="V43" s="1">
        <f t="shared" si="33"/>
        <v>3.3773117020080349E-5</v>
      </c>
      <c r="W43" s="1">
        <f t="shared" si="21"/>
        <v>-2.1433071799159821E-5</v>
      </c>
      <c r="X43" s="1">
        <f t="shared" si="34"/>
        <v>3.2360679774997727E-5</v>
      </c>
      <c r="Y43" s="1">
        <f t="shared" si="22"/>
        <v>-2.3511410091698747E-5</v>
      </c>
      <c r="Z43" s="1">
        <f t="shared" si="35"/>
        <v>0.45049711058892716</v>
      </c>
      <c r="AA43" s="2">
        <f t="shared" si="23"/>
        <v>-0.29762198131891598</v>
      </c>
      <c r="AB43" s="1">
        <f t="shared" si="24"/>
        <v>0.11383958710133679</v>
      </c>
      <c r="AI43" s="3"/>
      <c r="AJ43" s="4"/>
      <c r="AK43" s="4"/>
      <c r="AL43" s="4"/>
      <c r="AS43"/>
      <c r="AT43"/>
      <c r="AU43"/>
      <c r="AV43"/>
    </row>
    <row r="44" spans="1:48" ht="15" customHeight="1" x14ac:dyDescent="0.25">
      <c r="A44" s="24">
        <v>43</v>
      </c>
      <c r="B44" s="25">
        <v>1.66E-2</v>
      </c>
      <c r="C44" s="25">
        <v>0.4</v>
      </c>
      <c r="D44" s="23">
        <f t="shared" si="11"/>
        <v>9.9999999999999395E-5</v>
      </c>
      <c r="E44" s="1">
        <f t="shared" si="12"/>
        <v>3.9999999999999759E-5</v>
      </c>
      <c r="F44" s="1">
        <f t="shared" si="25"/>
        <v>3.9987367571331759E-5</v>
      </c>
      <c r="G44" s="1">
        <f t="shared" si="13"/>
        <v>-1.0052038177335114E-6</v>
      </c>
      <c r="H44" s="1">
        <f t="shared" si="26"/>
        <v>3.994947826424046E-5</v>
      </c>
      <c r="I44" s="1">
        <f t="shared" si="14"/>
        <v>-2.009772727190807E-6</v>
      </c>
      <c r="J44" s="1">
        <f t="shared" si="27"/>
        <v>3.9886356010424317E-5</v>
      </c>
      <c r="K44" s="1">
        <f t="shared" si="15"/>
        <v>-3.0130722211172746E-6</v>
      </c>
      <c r="L44" s="1">
        <f t="shared" si="28"/>
        <v>3.9798040679251757E-5</v>
      </c>
      <c r="M44" s="1">
        <f t="shared" si="16"/>
        <v>-4.0144685940486447E-6</v>
      </c>
      <c r="N44" s="1">
        <f t="shared" si="29"/>
        <v>3.9684588052578869E-5</v>
      </c>
      <c r="O44" s="1">
        <f t="shared" si="17"/>
        <v>-5.0133293425721604E-6</v>
      </c>
      <c r="P44" s="1">
        <f t="shared" si="30"/>
        <v>3.9546069789516326E-5</v>
      </c>
      <c r="Q44" s="1">
        <f t="shared" si="18"/>
        <v>-6.0090235648302142E-6</v>
      </c>
      <c r="R44" s="1">
        <f t="shared" si="31"/>
        <v>3.9382573381167995E-5</v>
      </c>
      <c r="S44" s="1">
        <f t="shared" si="19"/>
        <v>-7.0009223590109162E-6</v>
      </c>
      <c r="T44" s="1">
        <f t="shared" si="32"/>
        <v>3.9194202095369605E-5</v>
      </c>
      <c r="U44" s="1">
        <f t="shared" si="20"/>
        <v>-7.9883992205763769E-6</v>
      </c>
      <c r="V44" s="1">
        <f t="shared" si="33"/>
        <v>3.8981074911462828E-5</v>
      </c>
      <c r="W44" s="1">
        <f t="shared" si="21"/>
        <v>-8.9708304379752847E-6</v>
      </c>
      <c r="X44" s="1">
        <f t="shared" si="34"/>
        <v>3.8743326445145003E-5</v>
      </c>
      <c r="Y44" s="1">
        <f t="shared" si="22"/>
        <v>-9.9475954865941709E-6</v>
      </c>
      <c r="Z44" s="1">
        <f t="shared" si="35"/>
        <v>0.44639943232218871</v>
      </c>
      <c r="AA44" s="2">
        <f t="shared" si="23"/>
        <v>-0.12047610682115788</v>
      </c>
      <c r="AB44" s="1">
        <f t="shared" si="24"/>
        <v>0.28688778333235643</v>
      </c>
      <c r="AI44" s="3"/>
      <c r="AJ44" s="4"/>
      <c r="AK44" s="4"/>
      <c r="AL44" s="4"/>
      <c r="AS44"/>
      <c r="AT44"/>
      <c r="AU44"/>
      <c r="AV44"/>
    </row>
    <row r="45" spans="1:48" ht="15" customHeight="1" x14ac:dyDescent="0.25">
      <c r="A45" s="24">
        <v>44</v>
      </c>
      <c r="B45" s="25">
        <v>1.67E-2</v>
      </c>
      <c r="C45" s="25">
        <v>0.56000000000000005</v>
      </c>
      <c r="D45" s="23">
        <f t="shared" si="11"/>
        <v>9.9999999999999395E-5</v>
      </c>
      <c r="E45" s="1">
        <f t="shared" si="12"/>
        <v>5.5999999999999667E-5</v>
      </c>
      <c r="F45" s="1">
        <f t="shared" si="25"/>
        <v>5.5995578475413372E-5</v>
      </c>
      <c r="G45" s="1">
        <f t="shared" si="13"/>
        <v>7.0369823346768435E-7</v>
      </c>
      <c r="H45" s="1">
        <f t="shared" si="26"/>
        <v>5.598231459986447E-5</v>
      </c>
      <c r="I45" s="1">
        <f t="shared" si="14"/>
        <v>1.4072853448267756E-6</v>
      </c>
      <c r="J45" s="1">
        <f t="shared" si="27"/>
        <v>5.5960210467872662E-5</v>
      </c>
      <c r="K45" s="1">
        <f t="shared" si="15"/>
        <v>2.1106502295163481E-6</v>
      </c>
      <c r="L45" s="1">
        <f t="shared" si="28"/>
        <v>5.5929269569936658E-5</v>
      </c>
      <c r="M45" s="1">
        <f t="shared" si="16"/>
        <v>2.8136818180668489E-6</v>
      </c>
      <c r="N45" s="1">
        <f t="shared" si="29"/>
        <v>5.5889496791982883E-5</v>
      </c>
      <c r="O45" s="1">
        <f t="shared" si="17"/>
        <v>3.5162690936414395E-6</v>
      </c>
      <c r="P45" s="1">
        <f t="shared" si="30"/>
        <v>5.5840898414594043E-5</v>
      </c>
      <c r="Q45" s="1">
        <f t="shared" si="18"/>
        <v>4.2183011095642599E-6</v>
      </c>
      <c r="R45" s="1">
        <f t="shared" si="31"/>
        <v>5.5783482112017332E-5</v>
      </c>
      <c r="S45" s="1">
        <f t="shared" si="19"/>
        <v>4.9196670068415845E-6</v>
      </c>
      <c r="T45" s="1">
        <f t="shared" si="32"/>
        <v>5.5717256950952522E-5</v>
      </c>
      <c r="U45" s="1">
        <f t="shared" si="20"/>
        <v>5.6202560316675421E-6</v>
      </c>
      <c r="V45" s="1">
        <f t="shared" si="33"/>
        <v>5.5642233389120205E-5</v>
      </c>
      <c r="W45" s="1">
        <f t="shared" si="21"/>
        <v>6.3199575529144227E-6</v>
      </c>
      <c r="X45" s="1">
        <f t="shared" si="34"/>
        <v>5.5558423273610449E-5</v>
      </c>
      <c r="Y45" s="1">
        <f t="shared" si="22"/>
        <v>7.0186610796008193E-6</v>
      </c>
      <c r="Z45" s="1">
        <f t="shared" si="35"/>
        <v>0.4457787738647081</v>
      </c>
      <c r="AA45" s="2">
        <f t="shared" si="23"/>
        <v>6.0341863114836122E-2</v>
      </c>
      <c r="AB45" s="1">
        <f t="shared" si="24"/>
        <v>0.46708509481086985</v>
      </c>
      <c r="AI45" s="3"/>
      <c r="AJ45" s="4"/>
      <c r="AK45" s="4"/>
      <c r="AL45" s="4"/>
      <c r="AS45"/>
      <c r="AT45"/>
      <c r="AU45"/>
      <c r="AV45"/>
    </row>
    <row r="46" spans="1:48" ht="15" customHeight="1" x14ac:dyDescent="0.25">
      <c r="A46" s="24">
        <v>45</v>
      </c>
      <c r="B46" s="25">
        <v>1.6799999999999999E-2</v>
      </c>
      <c r="C46" s="25">
        <v>0.64</v>
      </c>
      <c r="D46" s="23">
        <f t="shared" si="11"/>
        <v>9.9999999999999395E-5</v>
      </c>
      <c r="E46" s="1">
        <f t="shared" si="12"/>
        <v>6.3999999999999618E-5</v>
      </c>
      <c r="F46" s="1">
        <f t="shared" si="25"/>
        <v>6.391916522278475E-5</v>
      </c>
      <c r="G46" s="1">
        <f t="shared" si="13"/>
        <v>3.215636363505187E-6</v>
      </c>
      <c r="H46" s="1">
        <f t="shared" si="26"/>
        <v>6.3676865086802843E-5</v>
      </c>
      <c r="I46" s="1">
        <f t="shared" si="14"/>
        <v>6.4231497504776239E-6</v>
      </c>
      <c r="J46" s="1">
        <f t="shared" si="27"/>
        <v>6.3273711663226154E-5</v>
      </c>
      <c r="K46" s="1">
        <f t="shared" si="15"/>
        <v>9.6144377037282034E-6</v>
      </c>
      <c r="L46" s="1">
        <f t="shared" si="28"/>
        <v>6.2710723352591463E-5</v>
      </c>
      <c r="M46" s="1">
        <f t="shared" si="16"/>
        <v>1.2781438752921796E-5</v>
      </c>
      <c r="N46" s="1">
        <f t="shared" si="29"/>
        <v>6.1989322312232058E-5</v>
      </c>
      <c r="O46" s="1">
        <f t="shared" si="17"/>
        <v>1.5916152778550446E-5</v>
      </c>
      <c r="P46" s="1">
        <f t="shared" si="30"/>
        <v>6.1111330863784902E-5</v>
      </c>
      <c r="Q46" s="1">
        <f t="shared" si="18"/>
        <v>1.9010661220929751E-5</v>
      </c>
      <c r="R46" s="1">
        <f t="shared" si="31"/>
        <v>6.0078966889847629E-5</v>
      </c>
      <c r="S46" s="1">
        <f t="shared" si="19"/>
        <v>2.2057147083168821E-5</v>
      </c>
      <c r="T46" s="1">
        <f t="shared" si="32"/>
        <v>5.8894838231415494E-5</v>
      </c>
      <c r="U46" s="1">
        <f t="shared" si="20"/>
        <v>2.5047914677580472E-5</v>
      </c>
      <c r="V46" s="1">
        <f t="shared" si="33"/>
        <v>5.7561936100247651E-5</v>
      </c>
      <c r="W46" s="1">
        <f t="shared" si="21"/>
        <v>2.7975409065659017E-5</v>
      </c>
      <c r="X46" s="1">
        <f t="shared" si="34"/>
        <v>5.6083627522807099E-5</v>
      </c>
      <c r="Y46" s="1">
        <f t="shared" si="22"/>
        <v>3.0832235142509297E-5</v>
      </c>
      <c r="Z46" s="1">
        <f t="shared" si="35"/>
        <v>0.44879334679912702</v>
      </c>
      <c r="AA46" s="2">
        <f t="shared" si="23"/>
        <v>0.23930990720413681</v>
      </c>
      <c r="AB46" s="1">
        <f t="shared" si="24"/>
        <v>0.64906771183458944</v>
      </c>
      <c r="AI46" s="3"/>
      <c r="AJ46" s="4"/>
      <c r="AK46" s="4"/>
      <c r="AL46" s="4"/>
      <c r="AS46"/>
      <c r="AT46"/>
      <c r="AU46"/>
      <c r="AV46"/>
    </row>
    <row r="47" spans="1:48" ht="15" customHeight="1" x14ac:dyDescent="0.25">
      <c r="A47" s="24">
        <v>46</v>
      </c>
      <c r="B47" s="25">
        <v>1.6899999999999998E-2</v>
      </c>
      <c r="C47" s="25">
        <v>0.8</v>
      </c>
      <c r="D47" s="23">
        <f t="shared" si="11"/>
        <v>1.0000000000000286E-4</v>
      </c>
      <c r="E47" s="1">
        <f t="shared" si="12"/>
        <v>8.0000000000002297E-5</v>
      </c>
      <c r="F47" s="1">
        <f t="shared" si="25"/>
        <v>7.9690688731456094E-5</v>
      </c>
      <c r="G47" s="1">
        <f t="shared" si="13"/>
        <v>7.0280957240595539E-6</v>
      </c>
      <c r="H47" s="1">
        <f t="shared" si="26"/>
        <v>7.8765146762338728E-5</v>
      </c>
      <c r="I47" s="1">
        <f t="shared" si="14"/>
        <v>1.4001844718022285E-5</v>
      </c>
      <c r="J47" s="1">
        <f t="shared" si="27"/>
        <v>7.7230531106664186E-5</v>
      </c>
      <c r="K47" s="1">
        <f t="shared" si="15"/>
        <v>2.0867320503192127E-5</v>
      </c>
      <c r="L47" s="1">
        <f t="shared" si="28"/>
        <v>7.5098708612312225E-5</v>
      </c>
      <c r="M47" s="1">
        <f t="shared" si="16"/>
        <v>2.7571433853961774E-5</v>
      </c>
      <c r="N47" s="1">
        <f t="shared" si="29"/>
        <v>7.2386164197283775E-5</v>
      </c>
      <c r="O47" s="1">
        <f t="shared" si="17"/>
        <v>3.4062343325206521E-5</v>
      </c>
      <c r="P47" s="1">
        <f t="shared" si="30"/>
        <v>6.911387337542904E-5</v>
      </c>
      <c r="Q47" s="1">
        <f t="shared" si="18"/>
        <v>4.0289856130861611E-5</v>
      </c>
      <c r="R47" s="1">
        <f t="shared" si="31"/>
        <v>6.5307140057376805E-5</v>
      </c>
      <c r="S47" s="1">
        <f t="shared" si="19"/>
        <v>4.6205816273782436E-5</v>
      </c>
      <c r="T47" s="1">
        <f t="shared" si="32"/>
        <v>6.0995400880918109E-5</v>
      </c>
      <c r="U47" s="1">
        <f t="shared" si="20"/>
        <v>5.1764476925556415E-5</v>
      </c>
      <c r="V47" s="1">
        <f t="shared" si="33"/>
        <v>5.6211997583910058E-5</v>
      </c>
      <c r="W47" s="1">
        <f t="shared" si="21"/>
        <v>5.6922854176743966E-5</v>
      </c>
      <c r="X47" s="1">
        <f t="shared" si="34"/>
        <v>5.0993919179897098E-5</v>
      </c>
      <c r="Y47" s="1">
        <f t="shared" si="22"/>
        <v>6.1641059422064533E-5</v>
      </c>
      <c r="Z47" s="1">
        <f t="shared" si="35"/>
        <v>0.45466779706975968</v>
      </c>
      <c r="AA47" s="2">
        <f t="shared" si="23"/>
        <v>0.41115323123666281</v>
      </c>
      <c r="AB47" s="1">
        <f t="shared" si="24"/>
        <v>0.82678548613774816</v>
      </c>
      <c r="AI47" s="3"/>
      <c r="AJ47" s="4"/>
      <c r="AK47" s="4"/>
      <c r="AL47" s="4"/>
      <c r="AS47"/>
      <c r="AT47"/>
      <c r="AU47"/>
      <c r="AV47"/>
    </row>
    <row r="48" spans="1:48" ht="15" customHeight="1" x14ac:dyDescent="0.25">
      <c r="A48" s="24">
        <v>47</v>
      </c>
      <c r="B48" s="25">
        <v>1.7000000000000001E-2</v>
      </c>
      <c r="C48" s="25">
        <v>0.88</v>
      </c>
      <c r="D48" s="23">
        <f t="shared" si="11"/>
        <v>9.9999999999999395E-5</v>
      </c>
      <c r="E48" s="1">
        <f t="shared" si="12"/>
        <v>8.7999999999999469E-5</v>
      </c>
      <c r="F48" s="1">
        <f t="shared" si="25"/>
        <v>8.7306093715673521E-5</v>
      </c>
      <c r="G48" s="1">
        <f t="shared" si="13"/>
        <v>1.10293245536587E-5</v>
      </c>
      <c r="H48" s="1">
        <f t="shared" si="26"/>
        <v>8.5235318179319026E-5</v>
      </c>
      <c r="I48" s="1">
        <f t="shared" si="14"/>
        <v>2.1884710070507078E-5</v>
      </c>
      <c r="J48" s="1">
        <f t="shared" si="27"/>
        <v>8.1820330758165607E-5</v>
      </c>
      <c r="K48" s="1">
        <f t="shared" si="15"/>
        <v>3.2394960636251517E-5</v>
      </c>
      <c r="L48" s="1">
        <f t="shared" si="28"/>
        <v>7.7114987843859535E-5</v>
      </c>
      <c r="M48" s="1">
        <f t="shared" si="16"/>
        <v>4.2394323320950668E-5</v>
      </c>
      <c r="N48" s="1">
        <f t="shared" si="29"/>
        <v>7.1193495504994831E-5</v>
      </c>
      <c r="O48" s="1">
        <f t="shared" si="17"/>
        <v>5.1725102201737487E-5</v>
      </c>
      <c r="P48" s="1">
        <f t="shared" si="30"/>
        <v>6.4149239213083748E-5</v>
      </c>
      <c r="Q48" s="1">
        <f t="shared" si="18"/>
        <v>6.0240145321724326E-5</v>
      </c>
      <c r="R48" s="1">
        <f t="shared" si="31"/>
        <v>5.6093311097884331E-5</v>
      </c>
      <c r="S48" s="1">
        <f t="shared" si="19"/>
        <v>6.7805165364269064E-5</v>
      </c>
      <c r="T48" s="1">
        <f t="shared" si="32"/>
        <v>4.7152757958151462E-5</v>
      </c>
      <c r="U48" s="1">
        <f t="shared" si="20"/>
        <v>7.4300857444176848E-5</v>
      </c>
      <c r="V48" s="1">
        <f t="shared" si="33"/>
        <v>3.7468577657726287E-5</v>
      </c>
      <c r="W48" s="1">
        <f t="shared" si="21"/>
        <v>7.9624780617009179E-5</v>
      </c>
      <c r="X48" s="1">
        <f t="shared" si="34"/>
        <v>2.7193495504994825E-5</v>
      </c>
      <c r="Y48" s="1">
        <f t="shared" si="22"/>
        <v>8.3692973433973129E-5</v>
      </c>
      <c r="Z48" s="1">
        <f t="shared" si="35"/>
        <v>0.46183065414212376</v>
      </c>
      <c r="AA48" s="2">
        <f t="shared" si="23"/>
        <v>0.57154791788984882</v>
      </c>
      <c r="AB48" s="1">
        <f t="shared" si="24"/>
        <v>0.99434302986329826</v>
      </c>
      <c r="AI48" s="3"/>
      <c r="AJ48" s="4"/>
      <c r="AK48" s="4"/>
      <c r="AL48" s="4"/>
      <c r="AS48"/>
      <c r="AT48"/>
      <c r="AU48"/>
      <c r="AV48"/>
    </row>
    <row r="49" spans="1:48" ht="15" customHeight="1" x14ac:dyDescent="0.25">
      <c r="A49" s="24">
        <v>48</v>
      </c>
      <c r="B49" s="25">
        <v>1.7100000000000001E-2</v>
      </c>
      <c r="C49" s="25">
        <v>1.1200000000000001</v>
      </c>
      <c r="D49" s="23">
        <f t="shared" si="11"/>
        <v>9.9999999999999395E-5</v>
      </c>
      <c r="E49" s="1">
        <f t="shared" si="12"/>
        <v>1.1199999999999933E-4</v>
      </c>
      <c r="F49" s="1">
        <f t="shared" si="25"/>
        <v>1.1050882575128058E-4</v>
      </c>
      <c r="G49" s="1">
        <f t="shared" si="13"/>
        <v>1.8215362501826785E-5</v>
      </c>
      <c r="H49" s="1">
        <f t="shared" si="26"/>
        <v>1.0607501015941078E-4</v>
      </c>
      <c r="I49" s="1">
        <f t="shared" si="14"/>
        <v>3.5945684298407112E-5</v>
      </c>
      <c r="J49" s="1">
        <f t="shared" si="27"/>
        <v>9.8816617360714142E-5</v>
      </c>
      <c r="K49" s="1">
        <f t="shared" si="15"/>
        <v>5.2718840402517013E-5</v>
      </c>
      <c r="L49" s="1">
        <f t="shared" si="28"/>
        <v>8.8926924648557206E-5</v>
      </c>
      <c r="M49" s="1">
        <f t="shared" si="16"/>
        <v>6.8088193341795173E-5</v>
      </c>
      <c r="N49" s="1">
        <f t="shared" si="29"/>
        <v>7.6669275864012874E-5</v>
      </c>
      <c r="O49" s="1">
        <f t="shared" si="17"/>
        <v>8.1644486271197428E-5</v>
      </c>
      <c r="P49" s="1">
        <f t="shared" si="30"/>
        <v>6.237006904667654E-5</v>
      </c>
      <c r="Q49" s="1">
        <f t="shared" si="18"/>
        <v>9.3026740709930552E-5</v>
      </c>
      <c r="R49" s="1">
        <f t="shared" si="31"/>
        <v>4.6410065071247006E-5</v>
      </c>
      <c r="S49" s="1">
        <f t="shared" si="19"/>
        <v>1.0193186871671916E-4</v>
      </c>
      <c r="T49" s="1">
        <f t="shared" si="32"/>
        <v>2.9214248704468836E-5</v>
      </c>
      <c r="U49" s="1">
        <f t="shared" si="20"/>
        <v>1.0812274354932589E-4</v>
      </c>
      <c r="V49" s="1">
        <f t="shared" si="33"/>
        <v>1.1240512063336151E-5</v>
      </c>
      <c r="W49" s="1">
        <f t="shared" si="21"/>
        <v>1.1143451390190495E-4</v>
      </c>
      <c r="X49" s="1">
        <f t="shared" si="34"/>
        <v>-7.0325381872825369E-6</v>
      </c>
      <c r="Y49" s="1">
        <f t="shared" si="22"/>
        <v>1.1177899358396579E-4</v>
      </c>
      <c r="Z49" s="1">
        <f t="shared" si="35"/>
        <v>0.4681940973372522</v>
      </c>
      <c r="AA49" s="2">
        <f t="shared" si="23"/>
        <v>0.71769306690198975</v>
      </c>
      <c r="AB49" s="1">
        <f t="shared" si="24"/>
        <v>1.1468516220705676</v>
      </c>
      <c r="AI49" s="3"/>
      <c r="AJ49" s="4"/>
      <c r="AK49" s="4"/>
      <c r="AL49" s="4"/>
      <c r="AS49"/>
      <c r="AT49"/>
      <c r="AU49"/>
      <c r="AV49"/>
    </row>
    <row r="50" spans="1:48" ht="15" customHeight="1" x14ac:dyDescent="0.25">
      <c r="A50" s="24">
        <v>49</v>
      </c>
      <c r="B50" s="25">
        <v>1.72E-2</v>
      </c>
      <c r="C50" s="25">
        <v>1.1200000000000001</v>
      </c>
      <c r="D50" s="23">
        <f t="shared" si="11"/>
        <v>9.9999999999999395E-5</v>
      </c>
      <c r="E50" s="1">
        <f t="shared" si="12"/>
        <v>1.1199999999999933E-4</v>
      </c>
      <c r="F50" s="1">
        <f t="shared" si="25"/>
        <v>1.09743765867035E-4</v>
      </c>
      <c r="G50" s="1">
        <f t="shared" si="13"/>
        <v>2.2367517817613418E-5</v>
      </c>
      <c r="H50" s="1">
        <f t="shared" si="26"/>
        <v>1.0306596690497689E-4</v>
      </c>
      <c r="I50" s="1">
        <f t="shared" si="14"/>
        <v>4.3833850685766341E-5</v>
      </c>
      <c r="J50" s="1">
        <f t="shared" si="27"/>
        <v>9.2235650934383273E-5</v>
      </c>
      <c r="K50" s="1">
        <f t="shared" si="15"/>
        <v>6.3534122302196425E-5</v>
      </c>
      <c r="L50" s="1">
        <f t="shared" si="28"/>
        <v>7.7689170251033805E-5</v>
      </c>
      <c r="M50" s="1">
        <f t="shared" si="16"/>
        <v>8.0674610787445002E-5</v>
      </c>
      <c r="N50" s="1">
        <f t="shared" si="29"/>
        <v>6.0012601037647245E-5</v>
      </c>
      <c r="O50" s="1">
        <f t="shared" si="17"/>
        <v>9.4564727656225135E-5</v>
      </c>
      <c r="P50" s="1">
        <f t="shared" si="30"/>
        <v>3.9918130415883672E-5</v>
      </c>
      <c r="Q50" s="1">
        <f t="shared" si="18"/>
        <v>1.0464484155513998E-4</v>
      </c>
      <c r="R50" s="1">
        <f t="shared" si="31"/>
        <v>1.8215362501826517E-5</v>
      </c>
      <c r="S50" s="1">
        <f t="shared" si="19"/>
        <v>1.1050882575128062E-4</v>
      </c>
      <c r="T50" s="1">
        <f t="shared" si="32"/>
        <v>-4.2213004590323531E-6</v>
      </c>
      <c r="U50" s="1">
        <f t="shared" si="20"/>
        <v>1.1192042093574534E-4</v>
      </c>
      <c r="V50" s="1">
        <f t="shared" si="33"/>
        <v>-2.6487887666656883E-5</v>
      </c>
      <c r="W50" s="1">
        <f t="shared" si="21"/>
        <v>1.0882275408644286E-4</v>
      </c>
      <c r="X50" s="1">
        <f t="shared" si="34"/>
        <v>-4.7687280655287888E-5</v>
      </c>
      <c r="Y50" s="1">
        <f t="shared" si="22"/>
        <v>1.0134062987619356E-4</v>
      </c>
      <c r="Z50" s="1">
        <f t="shared" si="35"/>
        <v>0.47152866030363344</v>
      </c>
      <c r="AA50" s="2">
        <f t="shared" si="23"/>
        <v>0.84867230065763644</v>
      </c>
      <c r="AB50" s="1">
        <f t="shared" si="24"/>
        <v>1.2811654187925954</v>
      </c>
      <c r="AI50" s="3"/>
      <c r="AJ50" s="4"/>
      <c r="AK50" s="4"/>
      <c r="AL50" s="4"/>
      <c r="AS50"/>
      <c r="AT50"/>
      <c r="AU50"/>
      <c r="AV50"/>
    </row>
    <row r="51" spans="1:48" ht="15" customHeight="1" x14ac:dyDescent="0.25">
      <c r="A51" s="24">
        <v>50</v>
      </c>
      <c r="B51" s="25">
        <v>1.7299999999999999E-2</v>
      </c>
      <c r="C51" s="25">
        <v>1.36</v>
      </c>
      <c r="D51" s="23">
        <f t="shared" si="11"/>
        <v>9.9999999999999395E-5</v>
      </c>
      <c r="E51" s="1">
        <f t="shared" si="12"/>
        <v>1.3599999999999919E-4</v>
      </c>
      <c r="F51" s="1">
        <f t="shared" si="25"/>
        <v>1.321419156763949E-4</v>
      </c>
      <c r="G51" s="1">
        <f t="shared" si="13"/>
        <v>3.2163863595226245E-5</v>
      </c>
      <c r="H51" s="1">
        <f t="shared" si="26"/>
        <v>1.2078655703864144E-4</v>
      </c>
      <c r="I51" s="1">
        <f t="shared" si="14"/>
        <v>6.2502861044521753E-5</v>
      </c>
      <c r="J51" s="1">
        <f t="shared" si="27"/>
        <v>1.0257818778010973E-4</v>
      </c>
      <c r="K51" s="1">
        <f t="shared" si="15"/>
        <v>8.9295662782401259E-5</v>
      </c>
      <c r="L51" s="1">
        <f t="shared" si="28"/>
        <v>7.8549887665428314E-5</v>
      </c>
      <c r="M51" s="1">
        <f t="shared" si="16"/>
        <v>1.1102213809753607E-4</v>
      </c>
      <c r="N51" s="1">
        <f t="shared" si="29"/>
        <v>5.0064939165116472E-5</v>
      </c>
      <c r="O51" s="1">
        <f t="shared" si="17"/>
        <v>1.2644960208080123E-4</v>
      </c>
      <c r="P51" s="1">
        <f t="shared" si="30"/>
        <v>1.8739479533111388E-5</v>
      </c>
      <c r="Q51" s="1">
        <f t="shared" si="18"/>
        <v>1.3470275389474367E-4</v>
      </c>
      <c r="R51" s="1">
        <f t="shared" si="31"/>
        <v>-1.3649193219765257E-5</v>
      </c>
      <c r="S51" s="1">
        <f t="shared" si="19"/>
        <v>1.3531333830945599E-4</v>
      </c>
      <c r="T51" s="1">
        <f t="shared" si="32"/>
        <v>-4.5263458055124995E-5</v>
      </c>
      <c r="U51" s="1">
        <f t="shared" si="20"/>
        <v>1.2824671288142912E-4</v>
      </c>
      <c r="V51" s="1">
        <f t="shared" si="33"/>
        <v>-7.4309631155859235E-5</v>
      </c>
      <c r="W51" s="1">
        <f t="shared" si="21"/>
        <v>1.1390381344573118E-4</v>
      </c>
      <c r="X51" s="1">
        <f t="shared" si="34"/>
        <v>-9.9139733329310553E-5</v>
      </c>
      <c r="Y51" s="1">
        <f t="shared" si="22"/>
        <v>9.3098406406301985E-5</v>
      </c>
      <c r="Z51" s="1">
        <f t="shared" si="35"/>
        <v>0.46986872596053075</v>
      </c>
      <c r="AA51" s="2">
        <f t="shared" si="23"/>
        <v>0.96555465123251993</v>
      </c>
      <c r="AB51" s="1">
        <f t="shared" si="24"/>
        <v>1.3963878350243764</v>
      </c>
      <c r="AI51" s="3"/>
      <c r="AJ51" s="4"/>
      <c r="AK51" s="4"/>
      <c r="AL51" s="4"/>
      <c r="AS51"/>
      <c r="AT51"/>
      <c r="AU51"/>
      <c r="AV51"/>
    </row>
    <row r="52" spans="1:48" ht="15" customHeight="1" x14ac:dyDescent="0.25">
      <c r="A52" s="24">
        <v>51</v>
      </c>
      <c r="B52" s="25">
        <v>1.7399999999999999E-2</v>
      </c>
      <c r="C52" s="25">
        <v>1.44</v>
      </c>
      <c r="D52" s="23">
        <f t="shared" si="11"/>
        <v>1.0000000000000286E-4</v>
      </c>
      <c r="E52" s="1">
        <f t="shared" si="12"/>
        <v>1.4400000000000412E-4</v>
      </c>
      <c r="F52" s="1">
        <f t="shared" si="25"/>
        <v>1.3853198470840038E-4</v>
      </c>
      <c r="G52" s="1">
        <f t="shared" si="13"/>
        <v>3.9305078714495754E-5</v>
      </c>
      <c r="H52" s="1">
        <f t="shared" si="26"/>
        <v>1.2254320537843935E-4</v>
      </c>
      <c r="I52" s="1">
        <f t="shared" si="14"/>
        <v>7.5625146714428375E-5</v>
      </c>
      <c r="J52" s="1">
        <f t="shared" si="27"/>
        <v>9.7247924369430581E-5</v>
      </c>
      <c r="K52" s="1">
        <f t="shared" si="15"/>
        <v>1.0620188889957983E-4</v>
      </c>
      <c r="L52" s="1">
        <f t="shared" si="28"/>
        <v>6.4567183116967248E-5</v>
      </c>
      <c r="M52" s="1">
        <f t="shared" si="16"/>
        <v>1.2871316507778529E-4</v>
      </c>
      <c r="N52" s="1">
        <f t="shared" si="29"/>
        <v>2.6982909300345398E-5</v>
      </c>
      <c r="O52" s="1">
        <f t="shared" si="17"/>
        <v>1.4144936410493517E-4</v>
      </c>
      <c r="P52" s="1">
        <f t="shared" si="30"/>
        <v>-1.2650572303306629E-5</v>
      </c>
      <c r="Q52" s="1">
        <f t="shared" si="18"/>
        <v>1.43443239716621E-4</v>
      </c>
      <c r="R52" s="1">
        <f t="shared" si="31"/>
        <v>-5.1323310534709387E-5</v>
      </c>
      <c r="S52" s="1">
        <f t="shared" si="19"/>
        <v>1.3454336771375605E-4</v>
      </c>
      <c r="T52" s="1">
        <f t="shared" si="32"/>
        <v>-8.6098317560283829E-5</v>
      </c>
      <c r="U52" s="1">
        <f t="shared" si="20"/>
        <v>1.1542564582141055E-4</v>
      </c>
      <c r="V52" s="1">
        <f t="shared" si="33"/>
        <v>-1.1433461740529088E-4</v>
      </c>
      <c r="W52" s="1">
        <f t="shared" si="21"/>
        <v>8.7541962868026583E-5</v>
      </c>
      <c r="X52" s="1">
        <f t="shared" si="34"/>
        <v>-1.3388781396791183E-4</v>
      </c>
      <c r="Y52" s="1">
        <f t="shared" si="22"/>
        <v>5.3009935586595671E-5</v>
      </c>
      <c r="Z52" s="1">
        <f t="shared" si="35"/>
        <v>0.46187806244872004</v>
      </c>
      <c r="AA52" s="2">
        <f t="shared" si="23"/>
        <v>1.0712209086985358</v>
      </c>
      <c r="AB52" s="1">
        <f t="shared" si="24"/>
        <v>1.4940634289785815</v>
      </c>
      <c r="AI52" s="3"/>
      <c r="AJ52" s="4"/>
      <c r="AK52" s="4"/>
      <c r="AL52" s="4"/>
      <c r="AS52"/>
      <c r="AT52"/>
      <c r="AU52"/>
      <c r="AV52"/>
    </row>
    <row r="53" spans="1:48" ht="15" customHeight="1" x14ac:dyDescent="0.25">
      <c r="A53" s="24">
        <v>52</v>
      </c>
      <c r="B53" s="25">
        <v>1.7500000000000002E-2</v>
      </c>
      <c r="C53" s="25">
        <v>1.6</v>
      </c>
      <c r="D53" s="23">
        <f t="shared" si="11"/>
        <v>9.9999999999999395E-5</v>
      </c>
      <c r="E53" s="1">
        <f t="shared" si="12"/>
        <v>1.5999999999999904E-4</v>
      </c>
      <c r="F53" s="1">
        <f t="shared" si="25"/>
        <v>1.5216904260722367E-4</v>
      </c>
      <c r="G53" s="1">
        <f t="shared" si="13"/>
        <v>4.9442719099991249E-5</v>
      </c>
      <c r="H53" s="1">
        <f t="shared" si="26"/>
        <v>1.2944271909999086E-4</v>
      </c>
      <c r="I53" s="1">
        <f t="shared" si="14"/>
        <v>9.4045640366795071E-5</v>
      </c>
      <c r="J53" s="1">
        <f t="shared" si="27"/>
        <v>9.4045640366795016E-5</v>
      </c>
      <c r="K53" s="1">
        <f t="shared" si="15"/>
        <v>1.2944271909999091E-4</v>
      </c>
      <c r="L53" s="1">
        <f t="shared" si="28"/>
        <v>4.9442719099991445E-5</v>
      </c>
      <c r="M53" s="1">
        <f t="shared" si="16"/>
        <v>1.5216904260722362E-4</v>
      </c>
      <c r="N53" s="1">
        <f t="shared" si="29"/>
        <v>-7.8392153879391445E-20</v>
      </c>
      <c r="O53" s="1">
        <f t="shared" si="17"/>
        <v>1.5999999999999904E-4</v>
      </c>
      <c r="P53" s="1">
        <f t="shared" si="30"/>
        <v>-4.9442719099991594E-5</v>
      </c>
      <c r="Q53" s="1">
        <f t="shared" si="18"/>
        <v>1.5216904260722356E-4</v>
      </c>
      <c r="R53" s="1">
        <f t="shared" si="31"/>
        <v>-9.4045640366795599E-5</v>
      </c>
      <c r="S53" s="1">
        <f t="shared" si="19"/>
        <v>1.2944271909999048E-4</v>
      </c>
      <c r="T53" s="1">
        <f t="shared" si="32"/>
        <v>-1.2944271909999061E-4</v>
      </c>
      <c r="U53" s="1">
        <f t="shared" si="20"/>
        <v>9.4045640366795396E-5</v>
      </c>
      <c r="V53" s="1">
        <f t="shared" si="33"/>
        <v>-1.5216904260722364E-4</v>
      </c>
      <c r="W53" s="1">
        <f t="shared" si="21"/>
        <v>4.9442719099991378E-5</v>
      </c>
      <c r="X53" s="1">
        <f t="shared" si="34"/>
        <v>-1.5999999999999904E-4</v>
      </c>
      <c r="Y53" s="1">
        <f t="shared" si="22"/>
        <v>-1.5678430775878289E-19</v>
      </c>
      <c r="Z53" s="1">
        <f t="shared" si="35"/>
        <v>0.44710938858319194</v>
      </c>
      <c r="AA53" s="2">
        <f t="shared" si="23"/>
        <v>1.1699395144434148</v>
      </c>
      <c r="AB53" s="1">
        <f t="shared" si="24"/>
        <v>1.5780133608579323</v>
      </c>
      <c r="AI53" s="3"/>
      <c r="AJ53" s="4"/>
      <c r="AK53" s="4"/>
      <c r="AL53" s="4"/>
      <c r="AS53"/>
      <c r="AT53"/>
      <c r="AU53"/>
      <c r="AV53"/>
    </row>
    <row r="54" spans="1:48" ht="15" customHeight="1" x14ac:dyDescent="0.25">
      <c r="A54" s="24">
        <v>53</v>
      </c>
      <c r="B54" s="25">
        <v>1.7600000000000001E-2</v>
      </c>
      <c r="C54" s="25">
        <v>1.6</v>
      </c>
      <c r="D54" s="23">
        <f t="shared" si="11"/>
        <v>9.9999999999999395E-5</v>
      </c>
      <c r="E54" s="1">
        <f t="shared" si="12"/>
        <v>1.5999999999999904E-4</v>
      </c>
      <c r="F54" s="1">
        <f t="shared" si="25"/>
        <v>1.5019741722461895E-4</v>
      </c>
      <c r="G54" s="1">
        <f t="shared" si="13"/>
        <v>5.5142867707922409E-5</v>
      </c>
      <c r="H54" s="1">
        <f t="shared" si="26"/>
        <v>1.2199080176183091E-4</v>
      </c>
      <c r="I54" s="1">
        <f t="shared" si="14"/>
        <v>1.0352895385111048E-4</v>
      </c>
      <c r="J54" s="1">
        <f t="shared" si="27"/>
        <v>7.8836374647726025E-5</v>
      </c>
      <c r="K54" s="1">
        <f t="shared" si="15"/>
        <v>1.3922940074712336E-4</v>
      </c>
      <c r="L54" s="1">
        <f t="shared" si="28"/>
        <v>2.6021946431181181E-5</v>
      </c>
      <c r="M54" s="1">
        <f t="shared" si="16"/>
        <v>1.5786975107325797E-4</v>
      </c>
      <c r="N54" s="1">
        <f t="shared" si="29"/>
        <v>-2.9981010333716226E-5</v>
      </c>
      <c r="O54" s="1">
        <f t="shared" si="17"/>
        <v>1.5716596011658917E-4</v>
      </c>
      <c r="P54" s="1">
        <f t="shared" si="30"/>
        <v>-8.2310325405040834E-5</v>
      </c>
      <c r="Q54" s="1">
        <f t="shared" si="18"/>
        <v>1.3720426499098338E-4</v>
      </c>
      <c r="R54" s="1">
        <f t="shared" si="31"/>
        <v>-1.2455396825072313E-4</v>
      </c>
      <c r="S54" s="1">
        <f t="shared" si="19"/>
        <v>1.0043061780651131E-4</v>
      </c>
      <c r="T54" s="1">
        <f t="shared" si="32"/>
        <v>-1.5153572879915821E-4</v>
      </c>
      <c r="U54" s="1">
        <f t="shared" si="20"/>
        <v>5.1350977569153137E-5</v>
      </c>
      <c r="V54" s="1">
        <f t="shared" si="33"/>
        <v>-1.5994947028532703E-4</v>
      </c>
      <c r="W54" s="1">
        <f t="shared" si="21"/>
        <v>-4.0208152709339184E-6</v>
      </c>
      <c r="X54" s="1">
        <f t="shared" si="34"/>
        <v>-1.4876423774211897E-4</v>
      </c>
      <c r="Y54" s="1">
        <f t="shared" si="22"/>
        <v>-5.8899928429549E-5</v>
      </c>
      <c r="Z54" s="1">
        <f t="shared" si="35"/>
        <v>0.42610748724301817</v>
      </c>
      <c r="AA54" s="2">
        <f t="shared" si="23"/>
        <v>1.2667507767497006</v>
      </c>
      <c r="AB54" s="1">
        <f t="shared" si="24"/>
        <v>1.6538227218240444</v>
      </c>
      <c r="AI54" s="3"/>
      <c r="AJ54" s="4"/>
      <c r="AK54" s="4"/>
      <c r="AL54" s="4"/>
      <c r="AS54"/>
      <c r="AT54"/>
      <c r="AU54"/>
      <c r="AV54"/>
    </row>
    <row r="55" spans="1:48" ht="15" customHeight="1" x14ac:dyDescent="0.25">
      <c r="A55" s="24">
        <v>54</v>
      </c>
      <c r="B55" s="25">
        <v>1.77E-2</v>
      </c>
      <c r="C55" s="25">
        <v>1.76</v>
      </c>
      <c r="D55" s="23">
        <f t="shared" si="11"/>
        <v>9.9999999999999395E-5</v>
      </c>
      <c r="E55" s="1">
        <f t="shared" si="12"/>
        <v>1.7599999999999894E-4</v>
      </c>
      <c r="F55" s="1">
        <f t="shared" si="25"/>
        <v>1.6281358840286367E-4</v>
      </c>
      <c r="G55" s="1">
        <f t="shared" si="13"/>
        <v>6.6841120811836507E-5</v>
      </c>
      <c r="H55" s="1">
        <f t="shared" si="26"/>
        <v>1.2523027918883358E-4</v>
      </c>
      <c r="I55" s="1">
        <f t="shared" si="14"/>
        <v>1.2366639468459659E-4</v>
      </c>
      <c r="J55" s="1">
        <f t="shared" si="27"/>
        <v>6.888176536334702E-5</v>
      </c>
      <c r="K55" s="1">
        <f t="shared" si="15"/>
        <v>1.6196080513639229E-4</v>
      </c>
      <c r="L55" s="1">
        <f t="shared" si="28"/>
        <v>2.2116230194704039E-6</v>
      </c>
      <c r="M55" s="1">
        <f t="shared" si="16"/>
        <v>1.7598610377987057E-4</v>
      </c>
      <c r="N55" s="1">
        <f t="shared" si="29"/>
        <v>-6.4789921272502654E-5</v>
      </c>
      <c r="O55" s="1">
        <f t="shared" si="17"/>
        <v>1.6364066151633138E-4</v>
      </c>
      <c r="P55" s="1">
        <f t="shared" si="30"/>
        <v>-1.2208298182305323E-4</v>
      </c>
      <c r="Q55" s="1">
        <f t="shared" si="18"/>
        <v>1.2677438838027056E-4</v>
      </c>
      <c r="R55" s="1">
        <f t="shared" si="31"/>
        <v>-1.6108244638128046E-4</v>
      </c>
      <c r="S55" s="1">
        <f t="shared" si="19"/>
        <v>7.0911532685604339E-5</v>
      </c>
      <c r="T55" s="1">
        <f t="shared" si="32"/>
        <v>-1.7594441731385972E-4</v>
      </c>
      <c r="U55" s="1">
        <f t="shared" si="20"/>
        <v>4.422896798028086E-6</v>
      </c>
      <c r="V55" s="1">
        <f t="shared" si="33"/>
        <v>-1.6444189387236275E-4</v>
      </c>
      <c r="W55" s="1">
        <f t="shared" si="21"/>
        <v>-6.272849065353172E-5</v>
      </c>
      <c r="X55" s="1">
        <f t="shared" si="34"/>
        <v>-1.2829847842616804E-4</v>
      </c>
      <c r="Y55" s="1">
        <f t="shared" si="22"/>
        <v>-1.2048029064344806E-4</v>
      </c>
      <c r="Z55" s="1">
        <f t="shared" si="35"/>
        <v>0.40032950424411545</v>
      </c>
      <c r="AA55" s="2">
        <f t="shared" si="23"/>
        <v>1.3667447752817341</v>
      </c>
      <c r="AB55" s="1">
        <f t="shared" si="24"/>
        <v>1.7280387373571751</v>
      </c>
      <c r="AI55" s="3"/>
      <c r="AJ55" s="4"/>
      <c r="AK55" s="4"/>
      <c r="AL55" s="4"/>
      <c r="AS55"/>
      <c r="AT55"/>
      <c r="AU55"/>
      <c r="AV55"/>
    </row>
    <row r="56" spans="1:48" ht="15" customHeight="1" x14ac:dyDescent="0.25">
      <c r="A56" s="24">
        <v>55</v>
      </c>
      <c r="B56" s="25">
        <v>1.78E-2</v>
      </c>
      <c r="C56" s="25">
        <v>1.84</v>
      </c>
      <c r="D56" s="23">
        <f t="shared" si="11"/>
        <v>9.9999999999999395E-5</v>
      </c>
      <c r="E56" s="1">
        <f t="shared" si="12"/>
        <v>1.8399999999999889E-4</v>
      </c>
      <c r="F56" s="1">
        <f t="shared" si="25"/>
        <v>1.6745949860603828E-4</v>
      </c>
      <c r="G56" s="1">
        <f t="shared" si="13"/>
        <v>7.6245106902763632E-5</v>
      </c>
      <c r="H56" s="1">
        <f t="shared" si="26"/>
        <v>1.2081177905854355E-4</v>
      </c>
      <c r="I56" s="1">
        <f t="shared" si="14"/>
        <v>1.3878225405544202E-4</v>
      </c>
      <c r="J56" s="1">
        <f t="shared" si="27"/>
        <v>5.2443544294475084E-5</v>
      </c>
      <c r="K56" s="1">
        <f t="shared" si="15"/>
        <v>1.7636800917919618E-4</v>
      </c>
      <c r="L56" s="1">
        <f t="shared" si="28"/>
        <v>-2.5353413485972461E-5</v>
      </c>
      <c r="M56" s="1">
        <f t="shared" si="16"/>
        <v>1.8224490232818285E-4</v>
      </c>
      <c r="N56" s="1">
        <f t="shared" si="29"/>
        <v>-9.8592130276134912E-5</v>
      </c>
      <c r="O56" s="1">
        <f t="shared" si="17"/>
        <v>1.5535633829236975E-4</v>
      </c>
      <c r="P56" s="1">
        <f t="shared" si="30"/>
        <v>-1.5410515936775337E-4</v>
      </c>
      <c r="Q56" s="1">
        <f t="shared" si="18"/>
        <v>1.0053655979910455E-4</v>
      </c>
      <c r="R56" s="1">
        <f t="shared" si="31"/>
        <v>-1.8191192103177498E-4</v>
      </c>
      <c r="S56" s="1">
        <f t="shared" si="19"/>
        <v>2.7641508398219694E-5</v>
      </c>
      <c r="T56" s="1">
        <f t="shared" si="32"/>
        <v>-1.7701309157183918E-4</v>
      </c>
      <c r="U56" s="1">
        <f t="shared" si="20"/>
        <v>-5.0223156135186015E-5</v>
      </c>
      <c r="V56" s="1">
        <f t="shared" si="33"/>
        <v>-1.402894220261064E-4</v>
      </c>
      <c r="W56" s="1">
        <f t="shared" si="21"/>
        <v>-1.1905829692877604E-4</v>
      </c>
      <c r="X56" s="1">
        <f t="shared" si="34"/>
        <v>-7.8343389647972625E-5</v>
      </c>
      <c r="Y56" s="1">
        <f t="shared" si="22"/>
        <v>-1.6648817765374673E-4</v>
      </c>
      <c r="Z56" s="1">
        <f t="shared" si="35"/>
        <v>0.37188523117874595</v>
      </c>
      <c r="AA56" s="2">
        <f t="shared" si="23"/>
        <v>1.4743331316498878</v>
      </c>
      <c r="AB56" s="1">
        <f t="shared" si="24"/>
        <v>1.8071828206599594</v>
      </c>
      <c r="AI56" s="3"/>
      <c r="AJ56" s="4"/>
      <c r="AK56" s="4"/>
      <c r="AL56" s="4"/>
      <c r="AS56"/>
      <c r="AT56"/>
      <c r="AU56"/>
      <c r="AV56"/>
    </row>
    <row r="57" spans="1:48" ht="15" customHeight="1" x14ac:dyDescent="0.25">
      <c r="A57" s="24">
        <v>56</v>
      </c>
      <c r="B57" s="25">
        <v>1.7899999999999999E-2</v>
      </c>
      <c r="C57" s="25">
        <v>2</v>
      </c>
      <c r="D57" s="23">
        <f t="shared" si="11"/>
        <v>9.9999999999999395E-5</v>
      </c>
      <c r="E57" s="1">
        <f t="shared" si="12"/>
        <v>1.9999999999999879E-4</v>
      </c>
      <c r="F57" s="1">
        <f t="shared" si="25"/>
        <v>1.7876828483025174E-4</v>
      </c>
      <c r="G57" s="1">
        <f t="shared" si="13"/>
        <v>8.9676643218005768E-5</v>
      </c>
      <c r="H57" s="1">
        <f t="shared" si="26"/>
        <v>1.1958099661150329E-4</v>
      </c>
      <c r="I57" s="1">
        <f t="shared" si="14"/>
        <v>1.6031339697417416E-4</v>
      </c>
      <c r="J57" s="1">
        <f t="shared" si="27"/>
        <v>3.5004611795055445E-5</v>
      </c>
      <c r="K57" s="1">
        <f t="shared" si="15"/>
        <v>1.969128669058398E-4</v>
      </c>
      <c r="L57" s="1">
        <f t="shared" si="28"/>
        <v>-5.7003852493994297E-5</v>
      </c>
      <c r="M57" s="1">
        <f t="shared" si="16"/>
        <v>1.9170435780347419E-4</v>
      </c>
      <c r="N57" s="1">
        <f t="shared" si="29"/>
        <v>-1.3690942118573635E-4</v>
      </c>
      <c r="O57" s="1">
        <f t="shared" si="17"/>
        <v>1.4579372548428193E-4</v>
      </c>
      <c r="P57" s="1">
        <f t="shared" si="30"/>
        <v>-1.8774677153077338E-4</v>
      </c>
      <c r="Q57" s="1">
        <f t="shared" si="18"/>
        <v>6.8928584634903844E-5</v>
      </c>
      <c r="R57" s="1">
        <f t="shared" si="31"/>
        <v>-1.9872226210400042E-4</v>
      </c>
      <c r="S57" s="1">
        <f t="shared" si="19"/>
        <v>-2.2571276974696553E-5</v>
      </c>
      <c r="T57" s="1">
        <f t="shared" si="32"/>
        <v>-1.6750560800842798E-4</v>
      </c>
      <c r="U57" s="1">
        <f t="shared" si="20"/>
        <v>-1.0927886934685213E-4</v>
      </c>
      <c r="V57" s="1">
        <f t="shared" si="33"/>
        <v>-1.0072464032715274E-4</v>
      </c>
      <c r="W57" s="1">
        <f t="shared" si="21"/>
        <v>-1.7278468343856531E-4</v>
      </c>
      <c r="X57" s="1">
        <f t="shared" si="34"/>
        <v>-1.2558103905864118E-5</v>
      </c>
      <c r="Y57" s="1">
        <f t="shared" si="22"/>
        <v>-1.9960534568565301E-4</v>
      </c>
      <c r="Z57" s="1">
        <f t="shared" si="35"/>
        <v>0.34312999321862814</v>
      </c>
      <c r="AA57" s="2">
        <f t="shared" si="23"/>
        <v>1.5926158058725199</v>
      </c>
      <c r="AB57" s="1">
        <f t="shared" si="24"/>
        <v>1.8967102569224736</v>
      </c>
      <c r="AI57" s="3"/>
      <c r="AJ57" s="4"/>
      <c r="AK57" s="4"/>
      <c r="AL57" s="4"/>
      <c r="AS57"/>
      <c r="AT57"/>
      <c r="AU57"/>
      <c r="AV57"/>
    </row>
    <row r="58" spans="1:48" ht="15" customHeight="1" x14ac:dyDescent="0.25">
      <c r="A58" s="24">
        <v>57</v>
      </c>
      <c r="B58" s="25">
        <v>1.7999999999999999E-2</v>
      </c>
      <c r="C58" s="25">
        <v>2</v>
      </c>
      <c r="D58" s="23">
        <f t="shared" si="11"/>
        <v>1.0000000000000286E-4</v>
      </c>
      <c r="E58" s="1">
        <f t="shared" si="12"/>
        <v>2.0000000000000573E-4</v>
      </c>
      <c r="F58" s="1">
        <f t="shared" si="25"/>
        <v>1.7526133600877786E-4</v>
      </c>
      <c r="G58" s="1">
        <f t="shared" si="13"/>
        <v>9.6350734820345574E-5</v>
      </c>
      <c r="H58" s="1">
        <f t="shared" si="26"/>
        <v>1.0716535899580285E-4</v>
      </c>
      <c r="I58" s="1">
        <f t="shared" si="14"/>
        <v>1.6886558510040755E-4</v>
      </c>
      <c r="J58" s="1">
        <f t="shared" si="27"/>
        <v>1.2558103905863476E-5</v>
      </c>
      <c r="K58" s="1">
        <f t="shared" si="15"/>
        <v>1.9960534568566E-4</v>
      </c>
      <c r="L58" s="1">
        <f t="shared" si="28"/>
        <v>-8.5155858313016005E-5</v>
      </c>
      <c r="M58" s="1">
        <f t="shared" si="16"/>
        <v>1.8096541049320955E-4</v>
      </c>
      <c r="N58" s="1">
        <f t="shared" si="29"/>
        <v>-1.6180339887499396E-4</v>
      </c>
      <c r="O58" s="1">
        <f t="shared" si="17"/>
        <v>1.1755705045849822E-4</v>
      </c>
      <c r="P58" s="1">
        <f t="shared" si="30"/>
        <v>-1.9842294026290114E-4</v>
      </c>
      <c r="Q58" s="1">
        <f t="shared" si="18"/>
        <v>2.5066646712862448E-5</v>
      </c>
      <c r="R58" s="1">
        <f t="shared" si="31"/>
        <v>-1.8595529717765563E-4</v>
      </c>
      <c r="S58" s="1">
        <f t="shared" si="19"/>
        <v>-7.3624910536937608E-5</v>
      </c>
      <c r="T58" s="1">
        <f t="shared" si="32"/>
        <v>-1.2748479794974326E-4</v>
      </c>
      <c r="U58" s="1">
        <f t="shared" si="20"/>
        <v>-1.5410264855516092E-4</v>
      </c>
      <c r="V58" s="1">
        <f t="shared" si="33"/>
        <v>-3.7476262917147301E-5</v>
      </c>
      <c r="W58" s="1">
        <f t="shared" si="21"/>
        <v>-1.9645745014574312E-4</v>
      </c>
      <c r="X58" s="1">
        <f t="shared" si="34"/>
        <v>6.1803398874990753E-5</v>
      </c>
      <c r="Y58" s="1">
        <f t="shared" si="22"/>
        <v>-1.9021130325903634E-4</v>
      </c>
      <c r="Z58" s="1">
        <f t="shared" si="35"/>
        <v>0.31616867347979211</v>
      </c>
      <c r="AA58" s="2">
        <f t="shared" si="23"/>
        <v>1.7229310923988059</v>
      </c>
      <c r="AB58" s="1">
        <f t="shared" si="24"/>
        <v>2.0000642237099235</v>
      </c>
      <c r="AI58" s="3"/>
      <c r="AJ58" s="4"/>
      <c r="AK58" s="4"/>
      <c r="AL58" s="4"/>
      <c r="AS58"/>
      <c r="AT58"/>
      <c r="AU58"/>
      <c r="AV58"/>
    </row>
    <row r="59" spans="1:48" ht="15" customHeight="1" x14ac:dyDescent="0.25">
      <c r="A59" s="24">
        <v>58</v>
      </c>
      <c r="B59" s="25">
        <v>1.8100000000000002E-2</v>
      </c>
      <c r="C59" s="25">
        <v>2.2400000000000002</v>
      </c>
      <c r="D59" s="23">
        <f t="shared" si="11"/>
        <v>9.9999999999999395E-5</v>
      </c>
      <c r="E59" s="1">
        <f t="shared" si="12"/>
        <v>2.2399999999999867E-4</v>
      </c>
      <c r="F59" s="1">
        <f t="shared" si="25"/>
        <v>1.9208597098737697E-4</v>
      </c>
      <c r="G59" s="1">
        <f t="shared" si="13"/>
        <v>1.1523445556705672E-4</v>
      </c>
      <c r="H59" s="1">
        <f t="shared" si="26"/>
        <v>1.0543768080503392E-4</v>
      </c>
      <c r="I59" s="1">
        <f t="shared" si="14"/>
        <v>1.9763323472142834E-4</v>
      </c>
      <c r="J59" s="1">
        <f t="shared" si="27"/>
        <v>-1.1254727272268627E-5</v>
      </c>
      <c r="K59" s="1">
        <f t="shared" si="15"/>
        <v>2.2371707827974658E-4</v>
      </c>
      <c r="L59" s="1">
        <f t="shared" si="28"/>
        <v>-1.247401380933533E-4</v>
      </c>
      <c r="M59" s="1">
        <f t="shared" si="16"/>
        <v>1.8605348141986097E-4</v>
      </c>
      <c r="N59" s="1">
        <f t="shared" si="29"/>
        <v>-2.0268125975238729E-4</v>
      </c>
      <c r="O59" s="1">
        <f t="shared" si="17"/>
        <v>9.5374561310575479E-5</v>
      </c>
      <c r="P59" s="1">
        <f t="shared" si="30"/>
        <v>-2.2286902780380984E-4</v>
      </c>
      <c r="Q59" s="1">
        <f t="shared" si="18"/>
        <v>-2.2481024126672628E-5</v>
      </c>
      <c r="R59" s="1">
        <f t="shared" si="31"/>
        <v>-1.7955100461107467E-4</v>
      </c>
      <c r="S59" s="1">
        <f t="shared" si="19"/>
        <v>-1.3393071620488423E-4</v>
      </c>
      <c r="T59" s="1">
        <f t="shared" si="32"/>
        <v>-8.5070517396883147E-5</v>
      </c>
      <c r="U59" s="1">
        <f t="shared" si="20"/>
        <v>-2.072172943309173E-4</v>
      </c>
      <c r="V59" s="1">
        <f t="shared" si="33"/>
        <v>3.3650531963049523E-5</v>
      </c>
      <c r="W59" s="1">
        <f t="shared" si="21"/>
        <v>-2.214579908212914E-4</v>
      </c>
      <c r="X59" s="1">
        <f t="shared" si="34"/>
        <v>1.4278297370370606E-4</v>
      </c>
      <c r="Y59" s="1">
        <f t="shared" si="22"/>
        <v>-1.7259496638177545E-4</v>
      </c>
      <c r="Z59" s="1">
        <f t="shared" si="35"/>
        <v>0.29234731321378371</v>
      </c>
      <c r="AA59" s="2">
        <f t="shared" si="23"/>
        <v>1.864651820154986</v>
      </c>
      <c r="AB59" s="1">
        <f t="shared" si="24"/>
        <v>2.1179635912000951</v>
      </c>
      <c r="AI59" s="3"/>
      <c r="AJ59" s="4"/>
      <c r="AK59" s="4"/>
      <c r="AL59" s="4"/>
      <c r="AS59"/>
      <c r="AT59"/>
      <c r="AU59"/>
      <c r="AV59"/>
    </row>
    <row r="60" spans="1:48" ht="15" customHeight="1" x14ac:dyDescent="0.25">
      <c r="A60" s="24">
        <v>59</v>
      </c>
      <c r="B60" s="25">
        <v>1.8200000000000001E-2</v>
      </c>
      <c r="C60" s="25">
        <v>2.2400000000000002</v>
      </c>
      <c r="D60" s="23">
        <f t="shared" si="11"/>
        <v>9.9999999999999395E-5</v>
      </c>
      <c r="E60" s="1">
        <f t="shared" si="12"/>
        <v>2.2399999999999867E-4</v>
      </c>
      <c r="F60" s="1">
        <f t="shared" si="25"/>
        <v>1.8760628096943871E-4</v>
      </c>
      <c r="G60" s="1">
        <f t="shared" si="13"/>
        <v>1.2239233366847539E-4</v>
      </c>
      <c r="H60" s="1">
        <f t="shared" si="26"/>
        <v>9.0251041599860181E-5</v>
      </c>
      <c r="I60" s="1">
        <f t="shared" si="14"/>
        <v>2.0501402266708419E-4</v>
      </c>
      <c r="J60" s="1">
        <f t="shared" si="27"/>
        <v>-3.6430725003654038E-5</v>
      </c>
      <c r="K60" s="1">
        <f t="shared" si="15"/>
        <v>2.2101765150256108E-4</v>
      </c>
      <c r="L60" s="1">
        <f t="shared" si="28"/>
        <v>-1.512745490191081E-4</v>
      </c>
      <c r="M60" s="1">
        <f t="shared" si="16"/>
        <v>1.652029382882304E-4</v>
      </c>
      <c r="N60" s="1">
        <f t="shared" si="29"/>
        <v>-2.1696262809281191E-4</v>
      </c>
      <c r="O60" s="1">
        <f t="shared" si="17"/>
        <v>5.5706534724927895E-5</v>
      </c>
      <c r="P60" s="1">
        <f t="shared" si="30"/>
        <v>-2.1215002031882126E-4</v>
      </c>
      <c r="Q60" s="1">
        <f t="shared" si="18"/>
        <v>-7.1891368596815118E-5</v>
      </c>
      <c r="R60" s="1">
        <f t="shared" si="31"/>
        <v>-1.3840055333223366E-4</v>
      </c>
      <c r="S60" s="1">
        <f t="shared" si="19"/>
        <v>-1.761286087986019E-4</v>
      </c>
      <c r="T60" s="1">
        <f t="shared" si="32"/>
        <v>-1.9678668027367591E-5</v>
      </c>
      <c r="U60" s="1">
        <f t="shared" si="20"/>
        <v>-2.2313392844806919E-4</v>
      </c>
      <c r="V60" s="1">
        <f t="shared" si="33"/>
        <v>1.0543768080503403E-4</v>
      </c>
      <c r="W60" s="1">
        <f t="shared" si="21"/>
        <v>-1.9763323472142826E-4</v>
      </c>
      <c r="X60" s="1">
        <f t="shared" si="34"/>
        <v>1.9629269632982354E-4</v>
      </c>
      <c r="Y60" s="1">
        <f t="shared" si="22"/>
        <v>-1.0791282299878495E-4</v>
      </c>
      <c r="Z60" s="1">
        <f t="shared" si="35"/>
        <v>0.27181563712525159</v>
      </c>
      <c r="AA60" s="2">
        <f t="shared" si="23"/>
        <v>2.0152568740116119</v>
      </c>
      <c r="AB60" s="1">
        <f t="shared" si="24"/>
        <v>2.2480369689681892</v>
      </c>
      <c r="AI60" s="3"/>
      <c r="AJ60" s="4"/>
      <c r="AK60" s="4"/>
      <c r="AL60" s="4"/>
      <c r="AS60"/>
      <c r="AT60"/>
      <c r="AU60"/>
      <c r="AV60"/>
    </row>
    <row r="61" spans="1:48" ht="15" customHeight="1" x14ac:dyDescent="0.25">
      <c r="A61" s="24">
        <v>60</v>
      </c>
      <c r="B61" s="25">
        <v>1.83E-2</v>
      </c>
      <c r="C61" s="25">
        <v>2.4</v>
      </c>
      <c r="D61" s="23">
        <f t="shared" si="11"/>
        <v>9.9999999999999395E-5</v>
      </c>
      <c r="E61" s="1">
        <f t="shared" si="12"/>
        <v>2.3999999999999854E-4</v>
      </c>
      <c r="F61" s="1">
        <f t="shared" si="25"/>
        <v>1.95921420172123E-4</v>
      </c>
      <c r="G61" s="1">
        <f t="shared" si="13"/>
        <v>1.3861744882134332E-4</v>
      </c>
      <c r="H61" s="1">
        <f t="shared" si="26"/>
        <v>7.9876690685516476E-5</v>
      </c>
      <c r="I61" s="1">
        <f t="shared" si="14"/>
        <v>2.2631772861428603E-4</v>
      </c>
      <c r="J61" s="1">
        <f t="shared" si="27"/>
        <v>-6.5508464524158014E-5</v>
      </c>
      <c r="K61" s="1">
        <f t="shared" si="15"/>
        <v>2.308866411806591E-4</v>
      </c>
      <c r="L61" s="1">
        <f t="shared" si="28"/>
        <v>-1.8683095237608424E-4</v>
      </c>
      <c r="M61" s="1">
        <f t="shared" si="16"/>
        <v>1.506459267097675E-4</v>
      </c>
      <c r="N61" s="1">
        <f t="shared" si="29"/>
        <v>-2.395264148227837E-4</v>
      </c>
      <c r="O61" s="1">
        <f t="shared" si="17"/>
        <v>1.5069724687035355E-5</v>
      </c>
      <c r="P61" s="1">
        <f t="shared" si="30"/>
        <v>-2.0423867563072444E-4</v>
      </c>
      <c r="Q61" s="1">
        <f t="shared" si="18"/>
        <v>-1.2604191119071082E-4</v>
      </c>
      <c r="R61" s="1">
        <f t="shared" si="31"/>
        <v>-9.3929680040928003E-5</v>
      </c>
      <c r="S61" s="1">
        <f t="shared" si="19"/>
        <v>-2.2085564336780754E-4</v>
      </c>
      <c r="T61" s="1">
        <f t="shared" si="32"/>
        <v>5.0881706381292099E-5</v>
      </c>
      <c r="U61" s="1">
        <f t="shared" si="20"/>
        <v>-2.3454434965636516E-4</v>
      </c>
      <c r="V61" s="1">
        <f t="shared" si="33"/>
        <v>1.7700314816595968E-4</v>
      </c>
      <c r="W61" s="1">
        <f t="shared" si="21"/>
        <v>-1.6207987394904595E-4</v>
      </c>
      <c r="X61" s="1">
        <f t="shared" si="34"/>
        <v>2.3810752831547317E-4</v>
      </c>
      <c r="Y61" s="1">
        <f t="shared" si="22"/>
        <v>-3.0079976055433307E-5</v>
      </c>
      <c r="Z61" s="1">
        <f t="shared" si="35"/>
        <v>0.253238329489059</v>
      </c>
      <c r="AA61" s="2">
        <f t="shared" si="23"/>
        <v>2.1706692159043741</v>
      </c>
      <c r="AB61" s="1">
        <f t="shared" si="24"/>
        <v>2.3848720032247588</v>
      </c>
      <c r="AI61" s="3"/>
      <c r="AJ61" s="4"/>
      <c r="AK61" s="4"/>
      <c r="AL61" s="4"/>
      <c r="AS61"/>
      <c r="AT61"/>
      <c r="AU61"/>
      <c r="AV61"/>
    </row>
    <row r="62" spans="1:48" ht="15" customHeight="1" x14ac:dyDescent="0.25">
      <c r="A62" s="24">
        <v>61</v>
      </c>
      <c r="B62" s="25">
        <v>1.84E-2</v>
      </c>
      <c r="C62" s="25">
        <v>2.4</v>
      </c>
      <c r="D62" s="23">
        <f t="shared" si="11"/>
        <v>9.9999999999999395E-5</v>
      </c>
      <c r="E62" s="1">
        <f t="shared" si="12"/>
        <v>2.3999999999999854E-4</v>
      </c>
      <c r="F62" s="1">
        <f t="shared" si="25"/>
        <v>1.9055769567547946E-4</v>
      </c>
      <c r="G62" s="1">
        <f t="shared" si="13"/>
        <v>1.4590327144670421E-4</v>
      </c>
      <c r="H62" s="1">
        <f t="shared" si="26"/>
        <v>6.2601961509575321E-5</v>
      </c>
      <c r="I62" s="1">
        <f t="shared" si="14"/>
        <v>2.3169159331998422E-4</v>
      </c>
      <c r="J62" s="1">
        <f t="shared" si="27"/>
        <v>-9.1146982925231277E-5</v>
      </c>
      <c r="K62" s="1">
        <f t="shared" si="15"/>
        <v>2.2201852964026878E-4</v>
      </c>
      <c r="L62" s="1">
        <f t="shared" si="28"/>
        <v>-2.0734162012627874E-4</v>
      </c>
      <c r="M62" s="1">
        <f t="shared" si="16"/>
        <v>1.2086956839258266E-4</v>
      </c>
      <c r="N62" s="1">
        <f t="shared" si="29"/>
        <v>-2.3810752831547342E-4</v>
      </c>
      <c r="O62" s="1">
        <f t="shared" si="17"/>
        <v>-3.0079976055431501E-5</v>
      </c>
      <c r="P62" s="1">
        <f t="shared" si="30"/>
        <v>-1.7076856253022812E-4</v>
      </c>
      <c r="Q62" s="1">
        <f t="shared" si="18"/>
        <v>-1.6863599275172212E-4</v>
      </c>
      <c r="R62" s="1">
        <f t="shared" si="31"/>
        <v>-3.3069669764313453E-5</v>
      </c>
      <c r="S62" s="1">
        <f t="shared" si="19"/>
        <v>-2.3771074216719478E-4</v>
      </c>
      <c r="T62" s="1">
        <f t="shared" si="32"/>
        <v>1.1825456197158767E-4</v>
      </c>
      <c r="U62" s="1">
        <f t="shared" si="20"/>
        <v>-2.0884410112068577E-4</v>
      </c>
      <c r="V62" s="1">
        <f t="shared" si="33"/>
        <v>2.20855643367807E-4</v>
      </c>
      <c r="W62" s="1">
        <f t="shared" si="21"/>
        <v>-9.3929680040929304E-5</v>
      </c>
      <c r="X62" s="1">
        <f t="shared" si="34"/>
        <v>2.3245995867087073E-4</v>
      </c>
      <c r="Y62" s="1">
        <f t="shared" si="22"/>
        <v>5.9685572919562176E-5</v>
      </c>
      <c r="Z62" s="1">
        <f t="shared" si="35"/>
        <v>0.23371529430524343</v>
      </c>
      <c r="AA62" s="2">
        <f t="shared" si="23"/>
        <v>2.3258148149114035</v>
      </c>
      <c r="AB62" s="1">
        <f t="shared" si="24"/>
        <v>2.5204945670479724</v>
      </c>
      <c r="AI62" s="3"/>
      <c r="AJ62" s="4"/>
      <c r="AK62" s="4"/>
      <c r="AL62" s="4"/>
      <c r="AS62"/>
      <c r="AT62"/>
      <c r="AU62"/>
      <c r="AV62"/>
    </row>
    <row r="63" spans="1:48" ht="15" customHeight="1" x14ac:dyDescent="0.25">
      <c r="A63" s="24">
        <v>62</v>
      </c>
      <c r="B63" s="25">
        <v>1.8499999999999999E-2</v>
      </c>
      <c r="C63" s="25">
        <v>2.56</v>
      </c>
      <c r="D63" s="23">
        <f t="shared" si="11"/>
        <v>9.9999999999999395E-5</v>
      </c>
      <c r="E63" s="1">
        <f t="shared" si="12"/>
        <v>2.5599999999999847E-4</v>
      </c>
      <c r="F63" s="1">
        <f t="shared" si="25"/>
        <v>1.972513901506011E-4</v>
      </c>
      <c r="G63" s="1">
        <f t="shared" si="13"/>
        <v>1.6318054137566329E-4</v>
      </c>
      <c r="H63" s="1">
        <f t="shared" si="26"/>
        <v>4.7969616533945981E-5</v>
      </c>
      <c r="I63" s="1">
        <f t="shared" si="14"/>
        <v>2.5146553618654268E-4</v>
      </c>
      <c r="J63" s="1">
        <f t="shared" si="27"/>
        <v>-1.2332894057003795E-4</v>
      </c>
      <c r="K63" s="1">
        <f t="shared" si="15"/>
        <v>2.2433451009122796E-4</v>
      </c>
      <c r="L63" s="1">
        <f t="shared" si="28"/>
        <v>-2.3802278038739035E-4</v>
      </c>
      <c r="M63" s="1">
        <f t="shared" si="16"/>
        <v>9.4239885487278435E-5</v>
      </c>
      <c r="N63" s="1">
        <f t="shared" si="29"/>
        <v>-2.4347046817155811E-4</v>
      </c>
      <c r="O63" s="1">
        <f t="shared" si="17"/>
        <v>-7.9108350559985312E-5</v>
      </c>
      <c r="P63" s="1">
        <f t="shared" si="30"/>
        <v>-1.3717165951462312E-4</v>
      </c>
      <c r="Q63" s="1">
        <f t="shared" si="18"/>
        <v>-2.1614794892851406E-4</v>
      </c>
      <c r="R63" s="1">
        <f t="shared" si="31"/>
        <v>3.2085307792460581E-5</v>
      </c>
      <c r="S63" s="1">
        <f t="shared" si="19"/>
        <v>-2.5398136353650496E-4</v>
      </c>
      <c r="T63" s="1">
        <f t="shared" si="32"/>
        <v>1.866159686198781E-4</v>
      </c>
      <c r="U63" s="1">
        <f t="shared" si="20"/>
        <v>-1.7524405911774552E-4</v>
      </c>
      <c r="V63" s="1">
        <f t="shared" si="33"/>
        <v>2.5549484247763593E-4</v>
      </c>
      <c r="W63" s="1">
        <f t="shared" si="21"/>
        <v>-1.6074372999505569E-5</v>
      </c>
      <c r="X63" s="1">
        <f t="shared" si="34"/>
        <v>2.0710835055998624E-4</v>
      </c>
      <c r="Y63" s="1">
        <f t="shared" si="22"/>
        <v>1.504730245868709E-4</v>
      </c>
      <c r="Z63" s="1">
        <f t="shared" si="35"/>
        <v>0.20894362177680587</v>
      </c>
      <c r="AA63" s="2">
        <f t="shared" si="23"/>
        <v>2.4753263557212049</v>
      </c>
      <c r="AB63" s="1">
        <f t="shared" si="24"/>
        <v>2.6452344353293364</v>
      </c>
      <c r="AI63" s="3"/>
      <c r="AJ63" s="4"/>
      <c r="AK63" s="4"/>
      <c r="AL63" s="4"/>
      <c r="AS63"/>
      <c r="AT63"/>
      <c r="AU63"/>
      <c r="AV63"/>
    </row>
    <row r="64" spans="1:48" ht="15" customHeight="1" x14ac:dyDescent="0.25">
      <c r="A64" s="24">
        <v>63</v>
      </c>
      <c r="B64" s="25">
        <v>1.8599999999999998E-2</v>
      </c>
      <c r="C64" s="25">
        <v>2.56</v>
      </c>
      <c r="D64" s="23">
        <f t="shared" si="11"/>
        <v>1.0000000000000286E-4</v>
      </c>
      <c r="E64" s="1">
        <f t="shared" si="12"/>
        <v>2.5600000000000736E-4</v>
      </c>
      <c r="F64" s="1">
        <f t="shared" si="25"/>
        <v>1.9096093322859632E-4</v>
      </c>
      <c r="G64" s="1">
        <f t="shared" si="13"/>
        <v>1.7049903806317309E-4</v>
      </c>
      <c r="H64" s="1">
        <f t="shared" si="26"/>
        <v>2.8891234527612752E-5</v>
      </c>
      <c r="I64" s="1">
        <f t="shared" si="14"/>
        <v>2.5436449549312942E-4</v>
      </c>
      <c r="J64" s="1">
        <f t="shared" si="27"/>
        <v>-1.4785861207610438E-4</v>
      </c>
      <c r="K64" s="1">
        <f t="shared" si="15"/>
        <v>2.0898284818360538E-4</v>
      </c>
      <c r="L64" s="1">
        <f t="shared" si="28"/>
        <v>-2.4947887943337066E-4</v>
      </c>
      <c r="M64" s="1">
        <f t="shared" si="16"/>
        <v>5.7413314803044432E-5</v>
      </c>
      <c r="N64" s="1">
        <f t="shared" si="29"/>
        <v>-2.243345100912365E-4</v>
      </c>
      <c r="O64" s="1">
        <f t="shared" si="17"/>
        <v>-1.2332894057004093E-4</v>
      </c>
      <c r="P64" s="1">
        <f t="shared" si="30"/>
        <v>-8.5201803397887902E-5</v>
      </c>
      <c r="Q64" s="1">
        <f t="shared" si="18"/>
        <v>-2.4140557718857995E-4</v>
      </c>
      <c r="R64" s="1">
        <f t="shared" si="31"/>
        <v>9.7223448453582321E-5</v>
      </c>
      <c r="S64" s="1">
        <f t="shared" si="19"/>
        <v>-2.3681976494962872E-4</v>
      </c>
      <c r="T64" s="1">
        <f t="shared" si="32"/>
        <v>2.3024774440099654E-4</v>
      </c>
      <c r="U64" s="1">
        <f t="shared" si="20"/>
        <v>-1.1190163626264425E-4</v>
      </c>
      <c r="V64" s="1">
        <f t="shared" si="33"/>
        <v>2.4627908392604593E-4</v>
      </c>
      <c r="W64" s="1">
        <f t="shared" si="21"/>
        <v>6.9875695492434183E-5</v>
      </c>
      <c r="X64" s="1">
        <f t="shared" si="34"/>
        <v>1.3717165951463044E-4</v>
      </c>
      <c r="Y64" s="1">
        <f t="shared" si="22"/>
        <v>2.1614794892851994E-4</v>
      </c>
      <c r="Z64" s="1">
        <f t="shared" si="35"/>
        <v>0.1736202156170307</v>
      </c>
      <c r="AA64" s="2">
        <f t="shared" si="23"/>
        <v>2.6142954827645082</v>
      </c>
      <c r="AB64" s="1">
        <f t="shared" si="24"/>
        <v>2.7488801562128646</v>
      </c>
      <c r="AI64" s="3"/>
      <c r="AJ64" s="4"/>
      <c r="AK64" s="4"/>
      <c r="AL64" s="4"/>
      <c r="AS64"/>
      <c r="AT64"/>
      <c r="AU64"/>
      <c r="AV64"/>
    </row>
    <row r="65" spans="1:48" ht="15" customHeight="1" x14ac:dyDescent="0.25">
      <c r="A65" s="24">
        <v>64</v>
      </c>
      <c r="B65" s="25">
        <v>1.8700000000000001E-2</v>
      </c>
      <c r="C65" s="25">
        <v>2.8</v>
      </c>
      <c r="D65" s="23">
        <f t="shared" si="11"/>
        <v>9.9999999999999395E-5</v>
      </c>
      <c r="E65" s="1">
        <f t="shared" si="12"/>
        <v>2.7999999999999829E-4</v>
      </c>
      <c r="F65" s="1">
        <f t="shared" si="25"/>
        <v>2.016865269686127E-4</v>
      </c>
      <c r="G65" s="1">
        <f t="shared" si="13"/>
        <v>1.9422292562758421E-4</v>
      </c>
      <c r="H65" s="1">
        <f t="shared" si="26"/>
        <v>1.0553251147581602E-5</v>
      </c>
      <c r="I65" s="1">
        <f t="shared" si="14"/>
        <v>2.798010523393633E-4</v>
      </c>
      <c r="J65" s="1">
        <f t="shared" si="27"/>
        <v>-1.8648332288158969E-4</v>
      </c>
      <c r="K65" s="1">
        <f t="shared" si="15"/>
        <v>2.0886352071876937E-4</v>
      </c>
      <c r="L65" s="1">
        <f t="shared" si="28"/>
        <v>-2.7920449207297023E-4</v>
      </c>
      <c r="M65" s="1">
        <f t="shared" si="16"/>
        <v>2.1091505547821022E-5</v>
      </c>
      <c r="N65" s="1">
        <f t="shared" si="29"/>
        <v>-2.1574370797721934E-4</v>
      </c>
      <c r="O65" s="1">
        <f t="shared" si="17"/>
        <v>-1.784787171296324E-4</v>
      </c>
      <c r="P65" s="1">
        <f t="shared" si="30"/>
        <v>-3.1599787764573673E-5</v>
      </c>
      <c r="Q65" s="1">
        <f t="shared" si="18"/>
        <v>-2.7821116694560079E-4</v>
      </c>
      <c r="R65" s="1">
        <f t="shared" si="31"/>
        <v>1.7022048335448969E-4</v>
      </c>
      <c r="S65" s="1">
        <f t="shared" si="19"/>
        <v>-2.2231731162139162E-4</v>
      </c>
      <c r="T65" s="1">
        <f t="shared" si="32"/>
        <v>2.7682248852661426E-4</v>
      </c>
      <c r="U65" s="1">
        <f t="shared" si="20"/>
        <v>-4.2063164953811698E-5</v>
      </c>
      <c r="V65" s="1">
        <f t="shared" si="33"/>
        <v>2.285749902008098E-4</v>
      </c>
      <c r="W65" s="1">
        <f t="shared" si="21"/>
        <v>1.6172035695823436E-4</v>
      </c>
      <c r="X65" s="1">
        <f t="shared" si="34"/>
        <v>5.2466768084001575E-5</v>
      </c>
      <c r="Y65" s="1">
        <f t="shared" si="22"/>
        <v>2.7504043020403136E-4</v>
      </c>
      <c r="Z65" s="1">
        <f t="shared" si="35"/>
        <v>0.12204868768666977</v>
      </c>
      <c r="AA65" s="2">
        <f t="shared" si="23"/>
        <v>2.7389704141677673</v>
      </c>
      <c r="AB65" s="1">
        <f t="shared" si="24"/>
        <v>2.8219835596857625</v>
      </c>
      <c r="AI65" s="3"/>
      <c r="AJ65" s="4"/>
      <c r="AK65" s="4"/>
      <c r="AL65" s="4"/>
      <c r="AS65"/>
      <c r="AT65"/>
      <c r="AU65"/>
      <c r="AV65"/>
    </row>
    <row r="66" spans="1:48" ht="15" customHeight="1" x14ac:dyDescent="0.25">
      <c r="A66" s="24">
        <v>65</v>
      </c>
      <c r="B66" s="25">
        <v>1.8800000000000001E-2</v>
      </c>
      <c r="C66" s="25">
        <v>2.8</v>
      </c>
      <c r="D66" s="23">
        <f t="shared" si="11"/>
        <v>9.9999999999999395E-5</v>
      </c>
      <c r="E66" s="1">
        <f t="shared" si="12"/>
        <v>2.7999999999999829E-4</v>
      </c>
      <c r="F66" s="1">
        <f t="shared" ref="F66:F97" si="36">E66*COS(1*120*PI()*B66)</f>
        <v>1.9422292562758432E-4</v>
      </c>
      <c r="G66" s="1">
        <f t="shared" si="13"/>
        <v>2.0168652696861259E-4</v>
      </c>
      <c r="H66" s="1">
        <f t="shared" ref="H66:H97" si="37">E66*COS(2*120*PI()*B66)</f>
        <v>-1.0553251147581292E-5</v>
      </c>
      <c r="I66" s="1">
        <f t="shared" si="14"/>
        <v>2.798010523393633E-4</v>
      </c>
      <c r="J66" s="1">
        <f t="shared" ref="J66:J97" si="38">E66*COS(3*120*PI()*B66)</f>
        <v>-2.088635207187701E-4</v>
      </c>
      <c r="K66" s="1">
        <f t="shared" si="15"/>
        <v>1.8648332288158893E-4</v>
      </c>
      <c r="L66" s="1">
        <f t="shared" ref="L66:L97" si="39">E66*COS(4*120*PI()*B66)</f>
        <v>-2.7920449207297028E-4</v>
      </c>
      <c r="M66" s="1">
        <f t="shared" si="16"/>
        <v>-2.1091505547820408E-5</v>
      </c>
      <c r="N66" s="1">
        <f t="shared" ref="N66:N97" si="40">E66*COS(5*120*PI()*B66)</f>
        <v>-1.7847871712963262E-4</v>
      </c>
      <c r="O66" s="1">
        <f t="shared" si="17"/>
        <v>-2.1574370797721918E-4</v>
      </c>
      <c r="P66" s="1">
        <f t="shared" ref="P66:P97" si="41">E66*COS(6*120*PI()*B66)</f>
        <v>3.1599787764575719E-5</v>
      </c>
      <c r="Q66" s="1">
        <f t="shared" si="18"/>
        <v>-2.7821116694560052E-4</v>
      </c>
      <c r="R66" s="1">
        <f t="shared" ref="R66:R97" si="42">E66*COS(7*120*PI()*B66)</f>
        <v>2.2231731162139308E-4</v>
      </c>
      <c r="S66" s="1">
        <f t="shared" si="19"/>
        <v>-1.7022048335448776E-4</v>
      </c>
      <c r="T66" s="1">
        <f t="shared" ref="T66:T97" si="43">E66*COS(8*120*PI()*B66)</f>
        <v>2.7682248852661443E-4</v>
      </c>
      <c r="U66" s="1">
        <f t="shared" si="20"/>
        <v>4.2063164953810479E-5</v>
      </c>
      <c r="V66" s="1">
        <f t="shared" ref="V66:V97" si="44">E66*COS(9*120*PI()*B66)</f>
        <v>1.617203569582351E-4</v>
      </c>
      <c r="W66" s="1">
        <f t="shared" si="21"/>
        <v>2.2857499020080931E-4</v>
      </c>
      <c r="X66" s="1">
        <f t="shared" ref="X66:X97" si="45">E66*COS(10*120*PI()*B66)</f>
        <v>-5.246676808400104E-5</v>
      </c>
      <c r="Y66" s="1">
        <f t="shared" si="22"/>
        <v>2.7504043020403147E-4</v>
      </c>
      <c r="Z66" s="1">
        <f t="shared" ref="Z66:Z97" si="46">($F$170*COS(1*120*PI()*B66))+($H$170*COS(2*120*PI()*B66))+($J$170*COS(3*120*PI()*B66))+($L$170*COS(4*120*PI()*B66))+($N$170*COS(5*120*PI()*B66))+($P$170*COS(6*120*PI()*B66))+($R$170*COS(7*120*PI()*B66))+($T$170*COS(8*120*PI()*B66))+($V$170*COS(9*120*PI()*B66))+($X$170*COS(10*120*PI()*B66))</f>
        <v>4.8882239037162968E-2</v>
      </c>
      <c r="AA66" s="2">
        <f t="shared" si="23"/>
        <v>2.8473029714664371</v>
      </c>
      <c r="AB66" s="1">
        <f t="shared" si="24"/>
        <v>2.8571496683349258</v>
      </c>
      <c r="AI66" s="3"/>
      <c r="AJ66" s="4"/>
      <c r="AK66" s="4"/>
      <c r="AL66" s="4"/>
      <c r="AS66"/>
      <c r="AT66"/>
      <c r="AU66"/>
      <c r="AV66"/>
    </row>
    <row r="67" spans="1:48" ht="15" customHeight="1" x14ac:dyDescent="0.25">
      <c r="A67" s="24">
        <v>66</v>
      </c>
      <c r="B67" s="25">
        <v>1.89E-2</v>
      </c>
      <c r="C67" s="25">
        <v>2.96</v>
      </c>
      <c r="D67" s="23">
        <f t="shared" ref="D67:D130" si="47">B68-B67</f>
        <v>9.9999999999999395E-5</v>
      </c>
      <c r="E67" s="1">
        <f t="shared" ref="E67:E130" si="48">C67*D67</f>
        <v>2.959999999999982E-4</v>
      </c>
      <c r="F67" s="1">
        <f t="shared" si="36"/>
        <v>1.9713951276053752E-4</v>
      </c>
      <c r="G67" s="1">
        <f t="shared" ref="G67:G130" si="49">E67*SIN(1*120*PI()*B67)</f>
        <v>2.2079857904555637E-4</v>
      </c>
      <c r="H67" s="1">
        <f t="shared" si="37"/>
        <v>-3.3405489922549709E-5</v>
      </c>
      <c r="I67" s="1">
        <f t="shared" ref="I67:I130" si="50">E67*SIN(2*120*PI()*B67)</f>
        <v>2.9410894791392076E-4</v>
      </c>
      <c r="J67" s="1">
        <f t="shared" si="38"/>
        <v>-2.4163641821228472E-4</v>
      </c>
      <c r="K67" s="1">
        <f t="shared" ref="K67:K130" si="51">E67*SIN(3*120*PI()*B67)</f>
        <v>1.7096152021299057E-4</v>
      </c>
      <c r="L67" s="1">
        <f t="shared" si="39"/>
        <v>-2.8845995434482536E-4</v>
      </c>
      <c r="M67" s="1">
        <f t="shared" ref="M67:M130" si="52">E67*SIN(4*120*PI()*B67)</f>
        <v>-6.6384145241015117E-5</v>
      </c>
      <c r="N67" s="1">
        <f t="shared" si="40"/>
        <v>-1.4259908753410692E-4</v>
      </c>
      <c r="O67" s="1">
        <f t="shared" ref="O67:O130" si="53">E67*SIN(5*120*PI()*B67)</f>
        <v>-2.59386777292982E-4</v>
      </c>
      <c r="P67" s="1">
        <f t="shared" si="41"/>
        <v>9.8514585178802549E-5</v>
      </c>
      <c r="Q67" s="1">
        <f t="shared" ref="Q67:Q130" si="54">E67*SIN(6*120*PI()*B67)</f>
        <v>-2.7912519862428647E-4</v>
      </c>
      <c r="R67" s="1">
        <f t="shared" si="42"/>
        <v>2.7382285322299801E-4</v>
      </c>
      <c r="S67" s="1">
        <f t="shared" ref="S67:S130" si="55">E67*SIN(7*120*PI()*B67)</f>
        <v>-1.1241461227445218E-4</v>
      </c>
      <c r="T67" s="1">
        <f t="shared" si="43"/>
        <v>2.6622395446364538E-4</v>
      </c>
      <c r="U67" s="1">
        <f t="shared" ref="U67:U130" si="56">E67*SIN(8*120*PI()*B67)</f>
        <v>1.2938626692867296E-4</v>
      </c>
      <c r="V67" s="1">
        <f t="shared" si="44"/>
        <v>8.0793772913129153E-5</v>
      </c>
      <c r="W67" s="1">
        <f t="shared" ref="W67:W130" si="57">E67*SIN(9*120*PI()*B67)</f>
        <v>2.8476019078947933E-4</v>
      </c>
      <c r="X67" s="1">
        <f t="shared" si="45"/>
        <v>-1.5860473131378187E-4</v>
      </c>
      <c r="Y67" s="1">
        <f t="shared" ref="Y67:Y130" si="58">E67*SIN(10*120*PI()*B67)</f>
        <v>2.4992106594859506E-4</v>
      </c>
      <c r="Z67" s="1">
        <f t="shared" si="46"/>
        <v>-5.0089489305025291E-2</v>
      </c>
      <c r="AA67" s="2">
        <f t="shared" ref="AA67:AA130" si="59">($G$170*SIN(1*120*PI()*B67))+($I$170*SIN(2*120*PI()*B67))+($K$170*SIN(3*120*PI()*B67))+($M$170*SIN(4*120*PI()*B67))+($O$170*SIN(5*120*PI()*B67))+($Q$170*SIN(6*120*PI()*B67))+($S$170*SIN(7*120*PI()*B67))+($U$170*SIN(8*120*PI()*B67))+($W$170*SIN(9*120*PI()*B67))+($Y$170*SIN(10*120*PI()*B67))</f>
        <v>2.9392694206624665</v>
      </c>
      <c r="AB67" s="1">
        <f t="shared" ref="AB67:AB130" si="60">$E$170+Z67+AA67</f>
        <v>2.8501443891887668</v>
      </c>
      <c r="AI67" s="3"/>
      <c r="AJ67" s="4"/>
      <c r="AK67" s="4"/>
      <c r="AL67" s="4"/>
      <c r="AS67"/>
      <c r="AT67"/>
      <c r="AU67"/>
      <c r="AV67"/>
    </row>
    <row r="68" spans="1:48" ht="15" customHeight="1" x14ac:dyDescent="0.25">
      <c r="A68" s="24">
        <v>67</v>
      </c>
      <c r="B68" s="25">
        <v>1.9E-2</v>
      </c>
      <c r="C68" s="25">
        <v>2.96</v>
      </c>
      <c r="D68" s="23">
        <f t="shared" si="47"/>
        <v>9.9999999999999395E-5</v>
      </c>
      <c r="E68" s="1">
        <f t="shared" si="48"/>
        <v>2.959999999999982E-4</v>
      </c>
      <c r="F68" s="1">
        <f t="shared" si="36"/>
        <v>1.8867750096561117E-4</v>
      </c>
      <c r="G68" s="1">
        <f t="shared" si="49"/>
        <v>2.2807191986163206E-4</v>
      </c>
      <c r="H68" s="1">
        <f t="shared" si="37"/>
        <v>-5.5464869117373681E-5</v>
      </c>
      <c r="I68" s="1">
        <f t="shared" si="50"/>
        <v>2.9075702621569015E-4</v>
      </c>
      <c r="J68" s="1">
        <f t="shared" si="38"/>
        <v>-2.5938677729298178E-4</v>
      </c>
      <c r="K68" s="1">
        <f t="shared" si="51"/>
        <v>1.4259908753410725E-4</v>
      </c>
      <c r="L68" s="1">
        <f t="shared" si="39"/>
        <v>-2.7521383982292107E-4</v>
      </c>
      <c r="M68" s="1">
        <f t="shared" si="52"/>
        <v>-1.0896486759466311E-4</v>
      </c>
      <c r="N68" s="1">
        <f t="shared" si="40"/>
        <v>-9.1469030334985271E-5</v>
      </c>
      <c r="O68" s="1">
        <f t="shared" si="53"/>
        <v>-2.815127288233633E-4</v>
      </c>
      <c r="P68" s="1">
        <f t="shared" si="41"/>
        <v>1.5860473131378125E-4</v>
      </c>
      <c r="Q68" s="1">
        <f t="shared" si="54"/>
        <v>-2.4992106594859544E-4</v>
      </c>
      <c r="R68" s="1">
        <f t="shared" si="42"/>
        <v>2.936659515890836E-4</v>
      </c>
      <c r="S68" s="1">
        <f t="shared" si="55"/>
        <v>-3.7098637135034194E-5</v>
      </c>
      <c r="T68" s="1">
        <f t="shared" si="43"/>
        <v>2.1577471371673782E-4</v>
      </c>
      <c r="U68" s="1">
        <f t="shared" si="56"/>
        <v>2.0262594335488922E-4</v>
      </c>
      <c r="V68" s="1">
        <f t="shared" si="44"/>
        <v>-1.8585993780675274E-5</v>
      </c>
      <c r="W68" s="1">
        <f t="shared" si="57"/>
        <v>2.9541591161476668E-4</v>
      </c>
      <c r="X68" s="1">
        <f t="shared" si="45"/>
        <v>-2.3946903033498124E-4</v>
      </c>
      <c r="Y68" s="1">
        <f t="shared" si="58"/>
        <v>1.7398443467857335E-4</v>
      </c>
      <c r="Z68" s="1">
        <f t="shared" si="46"/>
        <v>-0.1772135314025505</v>
      </c>
      <c r="AA68" s="2">
        <f t="shared" si="59"/>
        <v>3.01692020826159</v>
      </c>
      <c r="AB68" s="1">
        <f t="shared" si="60"/>
        <v>2.800671134690365</v>
      </c>
      <c r="AI68" s="3"/>
      <c r="AJ68" s="4"/>
      <c r="AK68" s="4"/>
      <c r="AL68" s="4"/>
      <c r="AS68"/>
      <c r="AT68"/>
      <c r="AU68"/>
      <c r="AV68"/>
    </row>
    <row r="69" spans="1:48" ht="15" customHeight="1" x14ac:dyDescent="0.25">
      <c r="A69" s="24">
        <v>68</v>
      </c>
      <c r="B69" s="25">
        <v>1.9099999999999999E-2</v>
      </c>
      <c r="C69" s="25">
        <v>2.8</v>
      </c>
      <c r="D69" s="23">
        <f t="shared" si="47"/>
        <v>9.9999999999999395E-5</v>
      </c>
      <c r="E69" s="1">
        <f t="shared" si="48"/>
        <v>2.7999999999999829E-4</v>
      </c>
      <c r="F69" s="1">
        <f t="shared" si="36"/>
        <v>1.7022048335448879E-4</v>
      </c>
      <c r="G69" s="1">
        <f t="shared" si="49"/>
        <v>2.223173116213923E-4</v>
      </c>
      <c r="H69" s="1">
        <f t="shared" si="37"/>
        <v>-7.3035621761169956E-5</v>
      </c>
      <c r="I69" s="1">
        <f t="shared" si="50"/>
        <v>2.7030685887331524E-4</v>
      </c>
      <c r="J69" s="1">
        <f t="shared" si="38"/>
        <v>-2.5902161791364653E-4</v>
      </c>
      <c r="K69" s="1">
        <f t="shared" si="51"/>
        <v>1.0633814674610405E-4</v>
      </c>
      <c r="L69" s="1">
        <f t="shared" si="39"/>
        <v>-2.4189855681399318E-4</v>
      </c>
      <c r="M69" s="1">
        <f t="shared" si="52"/>
        <v>-1.4101449645801084E-4</v>
      </c>
      <c r="N69" s="1">
        <f t="shared" si="40"/>
        <v>-3.5093305398005663E-5</v>
      </c>
      <c r="O69" s="1">
        <f t="shared" si="53"/>
        <v>-2.7779211636805203E-4</v>
      </c>
      <c r="P69" s="1">
        <f t="shared" si="41"/>
        <v>1.992299896185981E-4</v>
      </c>
      <c r="Q69" s="1">
        <f t="shared" si="54"/>
        <v>-1.9674199154367717E-4</v>
      </c>
      <c r="R69" s="1">
        <f t="shared" si="42"/>
        <v>2.7732919919506082E-4</v>
      </c>
      <c r="S69" s="1">
        <f t="shared" si="55"/>
        <v>3.8581281391697462E-5</v>
      </c>
      <c r="T69" s="1">
        <f t="shared" si="43"/>
        <v>1.379636556335235E-4</v>
      </c>
      <c r="U69" s="1">
        <f t="shared" si="56"/>
        <v>2.4365145130746419E-4</v>
      </c>
      <c r="V69" s="1">
        <f t="shared" si="44"/>
        <v>-1.0958462671441486E-4</v>
      </c>
      <c r="W69" s="1">
        <f t="shared" si="57"/>
        <v>2.576649172624426E-4</v>
      </c>
      <c r="X69" s="1">
        <f t="shared" si="45"/>
        <v>-2.712032851160147E-4</v>
      </c>
      <c r="Y69" s="1">
        <f t="shared" si="58"/>
        <v>6.9633168406160249E-5</v>
      </c>
      <c r="Z69" s="1">
        <f t="shared" si="46"/>
        <v>-0.33240861786166981</v>
      </c>
      <c r="AA69" s="2">
        <f t="shared" si="59"/>
        <v>3.0841504888510367</v>
      </c>
      <c r="AB69" s="1">
        <f t="shared" si="60"/>
        <v>2.7127063288206923</v>
      </c>
      <c r="AI69" s="3"/>
      <c r="AJ69" s="4"/>
      <c r="AK69" s="4"/>
      <c r="AL69" s="4"/>
      <c r="AS69"/>
      <c r="AT69"/>
      <c r="AU69"/>
      <c r="AV69"/>
    </row>
    <row r="70" spans="1:48" ht="15" customHeight="1" x14ac:dyDescent="0.25">
      <c r="A70" s="24">
        <v>69</v>
      </c>
      <c r="B70" s="25">
        <v>1.9199999999999998E-2</v>
      </c>
      <c r="C70" s="25">
        <v>2.8</v>
      </c>
      <c r="D70" s="23">
        <f t="shared" si="47"/>
        <v>1.0000000000000286E-4</v>
      </c>
      <c r="E70" s="1">
        <f t="shared" si="48"/>
        <v>2.80000000000008E-4</v>
      </c>
      <c r="F70" s="1">
        <f t="shared" si="36"/>
        <v>1.6172035695823978E-4</v>
      </c>
      <c r="G70" s="1">
        <f t="shared" si="49"/>
        <v>2.2857499020081788E-4</v>
      </c>
      <c r="H70" s="1">
        <f t="shared" si="37"/>
        <v>-9.318947246643836E-5</v>
      </c>
      <c r="I70" s="1">
        <f t="shared" si="50"/>
        <v>2.6403735005000982E-4</v>
      </c>
      <c r="J70" s="1">
        <f t="shared" si="38"/>
        <v>-2.6936774804411164E-4</v>
      </c>
      <c r="K70" s="1">
        <f t="shared" si="51"/>
        <v>7.6426541944853634E-5</v>
      </c>
      <c r="L70" s="1">
        <f t="shared" si="39"/>
        <v>-2.1796944443877353E-4</v>
      </c>
      <c r="M70" s="1">
        <f t="shared" si="52"/>
        <v>-1.7575358116140021E-4</v>
      </c>
      <c r="N70" s="1">
        <f t="shared" si="40"/>
        <v>1.7581345468206264E-5</v>
      </c>
      <c r="O70" s="1">
        <f t="shared" si="53"/>
        <v>-2.7944748395992416E-4</v>
      </c>
      <c r="P70" s="1">
        <f t="shared" si="41"/>
        <v>2.3827845490252011E-4</v>
      </c>
      <c r="Q70" s="1">
        <f t="shared" si="54"/>
        <v>-1.4704889638916769E-4</v>
      </c>
      <c r="R70" s="1">
        <f t="shared" si="42"/>
        <v>2.5766491726245171E-4</v>
      </c>
      <c r="S70" s="1">
        <f t="shared" si="55"/>
        <v>1.0958462671441834E-4</v>
      </c>
      <c r="T70" s="1">
        <f t="shared" si="43"/>
        <v>5.9361990778179324E-5</v>
      </c>
      <c r="U70" s="1">
        <f t="shared" si="56"/>
        <v>2.7363507459910152E-4</v>
      </c>
      <c r="V70" s="1">
        <f t="shared" si="44"/>
        <v>-1.8909318627389135E-4</v>
      </c>
      <c r="W70" s="1">
        <f t="shared" si="57"/>
        <v>2.0650367286029542E-4</v>
      </c>
      <c r="X70" s="1">
        <f t="shared" si="45"/>
        <v>-2.7779211636806223E-4</v>
      </c>
      <c r="Y70" s="1">
        <f t="shared" si="58"/>
        <v>-3.5093305398002247E-5</v>
      </c>
      <c r="Z70" s="1">
        <f t="shared" si="46"/>
        <v>-0.51284793522712868</v>
      </c>
      <c r="AA70" s="2">
        <f t="shared" si="59"/>
        <v>3.1462212331127573</v>
      </c>
      <c r="AB70" s="1">
        <f t="shared" si="60"/>
        <v>2.5943377557169542</v>
      </c>
      <c r="AI70" s="3"/>
      <c r="AJ70" s="4"/>
      <c r="AK70" s="4"/>
      <c r="AL70" s="4"/>
      <c r="AS70"/>
      <c r="AT70"/>
      <c r="AU70"/>
      <c r="AV70"/>
    </row>
    <row r="71" spans="1:48" ht="15" customHeight="1" x14ac:dyDescent="0.25">
      <c r="A71" s="24">
        <v>70</v>
      </c>
      <c r="B71" s="25">
        <v>1.9300000000000001E-2</v>
      </c>
      <c r="C71" s="25">
        <v>2.08</v>
      </c>
      <c r="D71" s="23">
        <f t="shared" si="47"/>
        <v>9.9999999999999395E-5</v>
      </c>
      <c r="E71" s="1">
        <f t="shared" si="48"/>
        <v>2.0799999999999874E-4</v>
      </c>
      <c r="F71" s="1">
        <f t="shared" si="36"/>
        <v>1.136500241207274E-4</v>
      </c>
      <c r="G71" s="1">
        <f t="shared" si="49"/>
        <v>1.7420583232876435E-4</v>
      </c>
      <c r="H71" s="1">
        <f t="shared" si="37"/>
        <v>-8.3804538628441043E-5</v>
      </c>
      <c r="I71" s="1">
        <f t="shared" si="50"/>
        <v>1.9037016390514982E-4</v>
      </c>
      <c r="J71" s="1">
        <f t="shared" si="38"/>
        <v>-2.0523067639523541E-4</v>
      </c>
      <c r="K71" s="1">
        <f t="shared" si="51"/>
        <v>3.3828530360535127E-5</v>
      </c>
      <c r="L71" s="1">
        <f t="shared" si="39"/>
        <v>-1.4046922408917267E-4</v>
      </c>
      <c r="M71" s="1">
        <f t="shared" si="52"/>
        <v>-1.5340272841049882E-4</v>
      </c>
      <c r="N71" s="1">
        <f t="shared" si="40"/>
        <v>5.1727496530289989E-5</v>
      </c>
      <c r="O71" s="1">
        <f t="shared" si="53"/>
        <v>-2.0146529751475392E-4</v>
      </c>
      <c r="P71" s="1">
        <f t="shared" si="41"/>
        <v>1.969964474389059E-4</v>
      </c>
      <c r="Q71" s="1">
        <f t="shared" si="54"/>
        <v>-6.6756270839898302E-5</v>
      </c>
      <c r="R71" s="1">
        <f t="shared" si="42"/>
        <v>1.6354799388441492E-4</v>
      </c>
      <c r="S71" s="1">
        <f t="shared" si="55"/>
        <v>1.2851479952278981E-4</v>
      </c>
      <c r="T71" s="1">
        <f t="shared" si="43"/>
        <v>-1.8273048882553234E-5</v>
      </c>
      <c r="U71" s="1">
        <f t="shared" si="56"/>
        <v>2.0719579070177871E-4</v>
      </c>
      <c r="V71" s="1">
        <f t="shared" si="44"/>
        <v>-1.8351657509846879E-4</v>
      </c>
      <c r="W71" s="1">
        <f t="shared" si="57"/>
        <v>9.7906417890389319E-5</v>
      </c>
      <c r="X71" s="1">
        <f t="shared" si="45"/>
        <v>-1.82271789449122E-4</v>
      </c>
      <c r="Y71" s="1">
        <f t="shared" si="58"/>
        <v>-1.0020476421315708E-4</v>
      </c>
      <c r="Z71" s="1">
        <f t="shared" si="46"/>
        <v>-0.71294699628641089</v>
      </c>
      <c r="AA71" s="2">
        <f t="shared" si="59"/>
        <v>3.2090944946945825</v>
      </c>
      <c r="AB71" s="1">
        <f t="shared" si="60"/>
        <v>2.4571119562394972</v>
      </c>
      <c r="AI71" s="3"/>
      <c r="AJ71" s="4"/>
      <c r="AK71" s="4"/>
      <c r="AL71" s="4"/>
      <c r="AS71"/>
      <c r="AT71"/>
      <c r="AU71"/>
      <c r="AV71"/>
    </row>
    <row r="72" spans="1:48" ht="15" customHeight="1" x14ac:dyDescent="0.25">
      <c r="A72" s="24">
        <v>71</v>
      </c>
      <c r="B72" s="25">
        <v>1.9400000000000001E-2</v>
      </c>
      <c r="C72" s="25">
        <v>2.08</v>
      </c>
      <c r="D72" s="23">
        <f t="shared" si="47"/>
        <v>9.9999999999999395E-5</v>
      </c>
      <c r="E72" s="1">
        <f t="shared" si="48"/>
        <v>2.0799999999999874E-4</v>
      </c>
      <c r="F72" s="1">
        <f t="shared" si="36"/>
        <v>1.0700342302655278E-4</v>
      </c>
      <c r="G72" s="1">
        <f t="shared" si="49"/>
        <v>1.7836554448827857E-4</v>
      </c>
      <c r="H72" s="1">
        <f t="shared" si="37"/>
        <v>-9.7906417890388425E-5</v>
      </c>
      <c r="I72" s="1">
        <f t="shared" si="50"/>
        <v>1.8351657509846928E-4</v>
      </c>
      <c r="J72" s="1">
        <f t="shared" si="38"/>
        <v>-2.0773728697405036E-4</v>
      </c>
      <c r="K72" s="1">
        <f t="shared" si="51"/>
        <v>1.0450818181392271E-5</v>
      </c>
      <c r="L72" s="1">
        <f t="shared" si="39"/>
        <v>-1.1583012822954269E-4</v>
      </c>
      <c r="M72" s="1">
        <f t="shared" si="52"/>
        <v>-1.7276394703272778E-4</v>
      </c>
      <c r="N72" s="1">
        <f t="shared" si="40"/>
        <v>8.8562092645534172E-5</v>
      </c>
      <c r="O72" s="1">
        <f t="shared" si="53"/>
        <v>-1.8820402691293111E-4</v>
      </c>
      <c r="P72" s="1">
        <f t="shared" si="41"/>
        <v>2.0694981153210915E-4</v>
      </c>
      <c r="Q72" s="1">
        <f t="shared" si="54"/>
        <v>-2.0875236689053101E-5</v>
      </c>
      <c r="R72" s="1">
        <f t="shared" si="42"/>
        <v>1.243642364759625E-4</v>
      </c>
      <c r="S72" s="1">
        <f t="shared" si="55"/>
        <v>1.6672593285314185E-4</v>
      </c>
      <c r="T72" s="1">
        <f t="shared" si="43"/>
        <v>-7.8994051868533499E-5</v>
      </c>
      <c r="U72" s="1">
        <f t="shared" si="56"/>
        <v>1.9241605902156638E-4</v>
      </c>
      <c r="V72" s="1">
        <f t="shared" si="44"/>
        <v>-2.0563956290548473E-4</v>
      </c>
      <c r="W72" s="1">
        <f t="shared" si="57"/>
        <v>3.1246922537118074E-5</v>
      </c>
      <c r="X72" s="1">
        <f t="shared" si="45"/>
        <v>-1.3258418986772732E-4</v>
      </c>
      <c r="Y72" s="1">
        <f t="shared" si="58"/>
        <v>-1.6026675449736262E-4</v>
      </c>
      <c r="Z72" s="1">
        <f t="shared" si="46"/>
        <v>-0.92467670706394367</v>
      </c>
      <c r="AA72" s="2">
        <f t="shared" si="59"/>
        <v>3.2786714942056743</v>
      </c>
      <c r="AB72" s="1">
        <f t="shared" si="60"/>
        <v>2.3149592449730561</v>
      </c>
      <c r="AI72" s="3"/>
      <c r="AJ72" s="4"/>
      <c r="AK72" s="4"/>
      <c r="AL72" s="4"/>
      <c r="AS72"/>
      <c r="AT72"/>
      <c r="AU72"/>
      <c r="AV72"/>
    </row>
    <row r="73" spans="1:48" ht="15" customHeight="1" x14ac:dyDescent="0.25">
      <c r="A73" s="24">
        <v>72</v>
      </c>
      <c r="B73" s="25">
        <v>1.95E-2</v>
      </c>
      <c r="C73" s="25">
        <v>2.2400000000000002</v>
      </c>
      <c r="D73" s="23">
        <f t="shared" si="47"/>
        <v>9.9999999999999395E-5</v>
      </c>
      <c r="E73" s="1">
        <f t="shared" si="48"/>
        <v>2.2399999999999867E-4</v>
      </c>
      <c r="F73" s="1">
        <f t="shared" si="36"/>
        <v>1.0791282299878378E-4</v>
      </c>
      <c r="G73" s="1">
        <f t="shared" si="49"/>
        <v>1.9629269632982419E-4</v>
      </c>
      <c r="H73" s="1">
        <f t="shared" si="37"/>
        <v>-1.2002520207529414E-4</v>
      </c>
      <c r="I73" s="1">
        <f t="shared" si="50"/>
        <v>1.8912945531245051E-4</v>
      </c>
      <c r="J73" s="1">
        <f t="shared" si="38"/>
        <v>-2.2355798716793153E-4</v>
      </c>
      <c r="K73" s="1">
        <f t="shared" si="51"/>
        <v>-1.4065076374565841E-5</v>
      </c>
      <c r="L73" s="1">
        <f t="shared" si="39"/>
        <v>-9.5374561310576522E-5</v>
      </c>
      <c r="M73" s="1">
        <f t="shared" si="52"/>
        <v>-2.0268125975238677E-4</v>
      </c>
      <c r="N73" s="1">
        <f t="shared" si="40"/>
        <v>1.3166389651351324E-4</v>
      </c>
      <c r="O73" s="1">
        <f t="shared" si="53"/>
        <v>-1.8121980673998711E-4</v>
      </c>
      <c r="P73" s="1">
        <f t="shared" si="41"/>
        <v>2.2223369309444177E-4</v>
      </c>
      <c r="Q73" s="1">
        <f t="shared" si="54"/>
        <v>2.8074644318403447E-5</v>
      </c>
      <c r="R73" s="1">
        <f t="shared" si="42"/>
        <v>8.2459899801366979E-5</v>
      </c>
      <c r="S73" s="1">
        <f t="shared" si="55"/>
        <v>2.0826993283896723E-4</v>
      </c>
      <c r="T73" s="1">
        <f t="shared" si="43"/>
        <v>-1.4278297370370427E-4</v>
      </c>
      <c r="U73" s="1">
        <f t="shared" si="56"/>
        <v>1.7259496638177691E-4</v>
      </c>
      <c r="V73" s="1">
        <f t="shared" si="44"/>
        <v>-2.2003234416322512E-4</v>
      </c>
      <c r="W73" s="1">
        <f t="shared" si="57"/>
        <v>-4.1973414467201268E-5</v>
      </c>
      <c r="X73" s="1">
        <f t="shared" si="45"/>
        <v>-6.9219806739987668E-5</v>
      </c>
      <c r="Y73" s="1">
        <f t="shared" si="58"/>
        <v>-2.1303665965011318E-4</v>
      </c>
      <c r="Z73" s="1">
        <f t="shared" si="46"/>
        <v>-1.1381804213586395</v>
      </c>
      <c r="AA73" s="2">
        <f t="shared" si="59"/>
        <v>3.3600351480510029</v>
      </c>
      <c r="AB73" s="1">
        <f t="shared" si="60"/>
        <v>2.1828191845236891</v>
      </c>
      <c r="AI73" s="3"/>
      <c r="AJ73" s="4"/>
      <c r="AK73" s="4"/>
      <c r="AL73" s="4"/>
      <c r="AS73"/>
      <c r="AT73"/>
      <c r="AU73"/>
      <c r="AV73"/>
    </row>
    <row r="74" spans="1:48" ht="15" customHeight="1" x14ac:dyDescent="0.25">
      <c r="A74" s="24">
        <v>73</v>
      </c>
      <c r="B74" s="25">
        <v>1.9599999999999999E-2</v>
      </c>
      <c r="C74" s="25">
        <v>2.2400000000000002</v>
      </c>
      <c r="D74" s="23">
        <f t="shared" si="47"/>
        <v>9.9999999999999395E-5</v>
      </c>
      <c r="E74" s="1">
        <f t="shared" si="48"/>
        <v>2.2399999999999867E-4</v>
      </c>
      <c r="F74" s="1">
        <f t="shared" si="36"/>
        <v>1.0043784040416676E-4</v>
      </c>
      <c r="G74" s="1">
        <f t="shared" si="49"/>
        <v>2.0022047900988181E-4</v>
      </c>
      <c r="H74" s="1">
        <f t="shared" si="37"/>
        <v>-1.339307162048832E-4</v>
      </c>
      <c r="I74" s="1">
        <f t="shared" si="50"/>
        <v>1.7955100461107548E-4</v>
      </c>
      <c r="J74" s="1">
        <f t="shared" si="38"/>
        <v>-2.2054241093454074E-4</v>
      </c>
      <c r="K74" s="1">
        <f t="shared" si="51"/>
        <v>-3.9205165210461348E-5</v>
      </c>
      <c r="L74" s="1">
        <f t="shared" si="39"/>
        <v>-6.3844314793274856E-5</v>
      </c>
      <c r="M74" s="1">
        <f t="shared" si="52"/>
        <v>-2.1470888073989075E-4</v>
      </c>
      <c r="N74" s="1">
        <f t="shared" si="40"/>
        <v>1.6328897254239456E-4</v>
      </c>
      <c r="O74" s="1">
        <f t="shared" si="53"/>
        <v>-1.5333855172802605E-4</v>
      </c>
      <c r="P74" s="1">
        <f t="shared" si="41"/>
        <v>2.1027638411446671E-4</v>
      </c>
      <c r="Q74" s="1">
        <f t="shared" si="54"/>
        <v>7.7200014791090871E-5</v>
      </c>
      <c r="R74" s="1">
        <f t="shared" si="42"/>
        <v>2.5279830211659819E-5</v>
      </c>
      <c r="S74" s="1">
        <f t="shared" si="55"/>
        <v>2.2256893355648055E-4</v>
      </c>
      <c r="T74" s="1">
        <f t="shared" si="43"/>
        <v>-1.8760628096943798E-4</v>
      </c>
      <c r="U74" s="1">
        <f t="shared" si="56"/>
        <v>1.2239233366847659E-4</v>
      </c>
      <c r="V74" s="1">
        <f t="shared" si="44"/>
        <v>-1.9351884545119435E-4</v>
      </c>
      <c r="W74" s="1">
        <f t="shared" si="57"/>
        <v>-1.128115971664091E-4</v>
      </c>
      <c r="X74" s="1">
        <f t="shared" si="45"/>
        <v>1.4065076374564198E-5</v>
      </c>
      <c r="Y74" s="1">
        <f t="shared" si="58"/>
        <v>-2.2355798716793161E-4</v>
      </c>
      <c r="Z74" s="1">
        <f t="shared" si="46"/>
        <v>-1.3426339470334339</v>
      </c>
      <c r="AA74" s="2">
        <f t="shared" si="59"/>
        <v>3.4567977972177264</v>
      </c>
      <c r="AB74" s="1">
        <f t="shared" si="60"/>
        <v>2.0751283080156182</v>
      </c>
      <c r="AI74" s="3"/>
      <c r="AJ74" s="4"/>
      <c r="AK74" s="4"/>
      <c r="AL74" s="4"/>
      <c r="AS74"/>
      <c r="AT74"/>
      <c r="AU74"/>
      <c r="AV74"/>
    </row>
    <row r="75" spans="1:48" ht="15" customHeight="1" x14ac:dyDescent="0.25">
      <c r="A75" s="24">
        <v>74</v>
      </c>
      <c r="B75" s="25">
        <v>1.9699999999999999E-2</v>
      </c>
      <c r="C75" s="25">
        <v>2</v>
      </c>
      <c r="D75" s="23">
        <f t="shared" si="47"/>
        <v>1.0000000000000286E-4</v>
      </c>
      <c r="E75" s="1">
        <f t="shared" si="48"/>
        <v>2.0000000000000573E-4</v>
      </c>
      <c r="F75" s="1">
        <f t="shared" si="36"/>
        <v>8.2875116198659427E-5</v>
      </c>
      <c r="G75" s="1">
        <f t="shared" si="49"/>
        <v>1.8202119413700425E-4</v>
      </c>
      <c r="H75" s="1">
        <f t="shared" si="37"/>
        <v>-1.3131715115059466E-4</v>
      </c>
      <c r="I75" s="1">
        <f t="shared" si="50"/>
        <v>1.508502761472254E-4</v>
      </c>
      <c r="J75" s="1">
        <f t="shared" si="38"/>
        <v>-1.9170435780348073E-4</v>
      </c>
      <c r="K75" s="1">
        <f t="shared" si="51"/>
        <v>-5.7003852493996656E-5</v>
      </c>
      <c r="L75" s="1">
        <f t="shared" si="39"/>
        <v>-2.7558058136929393E-5</v>
      </c>
      <c r="M75" s="1">
        <f t="shared" si="52"/>
        <v>-1.9809228513933578E-4</v>
      </c>
      <c r="N75" s="1">
        <f t="shared" si="40"/>
        <v>1.6886558510040766E-4</v>
      </c>
      <c r="O75" s="1">
        <f t="shared" si="53"/>
        <v>-1.0716535899580268E-4</v>
      </c>
      <c r="P75" s="1">
        <f t="shared" si="41"/>
        <v>1.6750560800843337E-4</v>
      </c>
      <c r="Q75" s="1">
        <f t="shared" si="54"/>
        <v>1.0927886934685658E-4</v>
      </c>
      <c r="R75" s="1">
        <f t="shared" si="42"/>
        <v>-3.0045117824151773E-5</v>
      </c>
      <c r="S75" s="1">
        <f t="shared" si="55"/>
        <v>1.9773034894758854E-4</v>
      </c>
      <c r="T75" s="1">
        <f t="shared" si="43"/>
        <v>-1.9240553431722215E-4</v>
      </c>
      <c r="U75" s="1">
        <f t="shared" si="56"/>
        <v>5.4590387103468526E-5</v>
      </c>
      <c r="V75" s="1">
        <f t="shared" si="44"/>
        <v>-1.2941119231389307E-4</v>
      </c>
      <c r="W75" s="1">
        <f t="shared" si="57"/>
        <v>-1.5248850220229353E-4</v>
      </c>
      <c r="X75" s="1">
        <f t="shared" si="45"/>
        <v>8.5155858313016317E-5</v>
      </c>
      <c r="Y75" s="1">
        <f t="shared" si="58"/>
        <v>-1.8096541049320938E-4</v>
      </c>
      <c r="Z75" s="1">
        <f t="shared" si="46"/>
        <v>-1.5272544963312762</v>
      </c>
      <c r="AA75" s="2">
        <f t="shared" si="59"/>
        <v>3.5706403456244935</v>
      </c>
      <c r="AB75" s="1">
        <f t="shared" si="60"/>
        <v>2.0043503071245432</v>
      </c>
      <c r="AI75" s="3"/>
      <c r="AJ75" s="4"/>
      <c r="AK75" s="4"/>
      <c r="AL75" s="4"/>
      <c r="AS75"/>
      <c r="AT75"/>
      <c r="AU75"/>
      <c r="AV75"/>
    </row>
    <row r="76" spans="1:48" ht="15" customHeight="1" x14ac:dyDescent="0.25">
      <c r="A76" s="24">
        <v>75</v>
      </c>
      <c r="B76" s="25">
        <v>1.9800000000000002E-2</v>
      </c>
      <c r="C76" s="25">
        <v>2.08</v>
      </c>
      <c r="D76" s="23">
        <f t="shared" si="47"/>
        <v>9.9999999999999395E-5</v>
      </c>
      <c r="E76" s="1">
        <f t="shared" si="48"/>
        <v>2.0799999999999874E-4</v>
      </c>
      <c r="F76" s="1">
        <f t="shared" si="36"/>
        <v>7.8994051868534163E-5</v>
      </c>
      <c r="G76" s="1">
        <f t="shared" si="49"/>
        <v>1.9241605902156611E-4</v>
      </c>
      <c r="H76" s="1">
        <f t="shared" si="37"/>
        <v>-1.4799942085953044E-4</v>
      </c>
      <c r="I76" s="1">
        <f t="shared" si="50"/>
        <v>1.4615119371815978E-4</v>
      </c>
      <c r="J76" s="1">
        <f t="shared" si="38"/>
        <v>-1.9140822425209967E-4</v>
      </c>
      <c r="K76" s="1">
        <f t="shared" si="51"/>
        <v>-8.1405722702138094E-5</v>
      </c>
      <c r="L76" s="1">
        <f t="shared" si="39"/>
        <v>2.6137362957372915E-6</v>
      </c>
      <c r="M76" s="1">
        <f t="shared" si="52"/>
        <v>-2.0798357719439248E-4</v>
      </c>
      <c r="N76" s="1">
        <f t="shared" si="40"/>
        <v>1.9339350906475518E-4</v>
      </c>
      <c r="O76" s="1">
        <f t="shared" si="53"/>
        <v>-7.6569906958412416E-5</v>
      </c>
      <c r="P76" s="1">
        <f t="shared" si="41"/>
        <v>1.4427988760906178E-4</v>
      </c>
      <c r="Q76" s="1">
        <f t="shared" si="54"/>
        <v>1.4982427717668444E-4</v>
      </c>
      <c r="R76" s="1">
        <f t="shared" si="42"/>
        <v>-8.3804538628441775E-5</v>
      </c>
      <c r="S76" s="1">
        <f t="shared" si="55"/>
        <v>1.903701639051495E-4</v>
      </c>
      <c r="T76" s="1">
        <f t="shared" si="43"/>
        <v>-2.0793431137092512E-4</v>
      </c>
      <c r="U76" s="1">
        <f t="shared" si="56"/>
        <v>-5.2270598522140935E-6</v>
      </c>
      <c r="V76" s="1">
        <f t="shared" si="44"/>
        <v>-7.4133670772356282E-5</v>
      </c>
      <c r="W76" s="1">
        <f t="shared" si="57"/>
        <v>-1.9434042003097388E-4</v>
      </c>
      <c r="X76" s="1">
        <f t="shared" si="45"/>
        <v>1.5162547450365288E-4</v>
      </c>
      <c r="Y76" s="1">
        <f t="shared" si="58"/>
        <v>-1.4238579803316619E-4</v>
      </c>
      <c r="Z76" s="1">
        <f t="shared" si="46"/>
        <v>-1.6823430101065759</v>
      </c>
      <c r="AA76" s="2">
        <f t="shared" si="59"/>
        <v>3.7011028387238625</v>
      </c>
      <c r="AB76" s="1">
        <f t="shared" si="60"/>
        <v>1.9797242864486122</v>
      </c>
      <c r="AI76" s="3"/>
      <c r="AJ76" s="4"/>
      <c r="AK76" s="4"/>
      <c r="AL76" s="4"/>
      <c r="AS76"/>
      <c r="AT76"/>
      <c r="AU76"/>
      <c r="AV76"/>
    </row>
    <row r="77" spans="1:48" ht="15" customHeight="1" x14ac:dyDescent="0.25">
      <c r="A77" s="24">
        <v>76</v>
      </c>
      <c r="B77" s="25">
        <v>1.9900000000000001E-2</v>
      </c>
      <c r="C77" s="25">
        <v>1.92</v>
      </c>
      <c r="D77" s="23">
        <f t="shared" si="47"/>
        <v>9.9999999999999395E-5</v>
      </c>
      <c r="E77" s="1">
        <f t="shared" si="48"/>
        <v>1.9199999999999884E-4</v>
      </c>
      <c r="F77" s="1">
        <f t="shared" si="36"/>
        <v>6.6171441249506985E-5</v>
      </c>
      <c r="G77" s="1">
        <f t="shared" si="49"/>
        <v>1.8023690066954268E-4</v>
      </c>
      <c r="H77" s="1">
        <f t="shared" si="37"/>
        <v>-1.4638896211419697E-4</v>
      </c>
      <c r="I77" s="1">
        <f t="shared" si="50"/>
        <v>1.2423474462133272E-4</v>
      </c>
      <c r="J77" s="1">
        <f t="shared" si="38"/>
        <v>-1.6707528089654768E-4</v>
      </c>
      <c r="K77" s="1">
        <f t="shared" si="51"/>
        <v>-9.4603649577271843E-5</v>
      </c>
      <c r="L77" s="1">
        <f t="shared" si="39"/>
        <v>3.1226335717417003E-5</v>
      </c>
      <c r="M77" s="1">
        <f t="shared" si="52"/>
        <v>-1.894437012879096E-4</v>
      </c>
      <c r="N77" s="1">
        <f t="shared" si="40"/>
        <v>1.8859915213990721E-4</v>
      </c>
      <c r="O77" s="1">
        <f t="shared" si="53"/>
        <v>-3.5977212400458317E-5</v>
      </c>
      <c r="P77" s="1">
        <f t="shared" si="41"/>
        <v>9.8772390486047789E-5</v>
      </c>
      <c r="Q77" s="1">
        <f t="shared" si="54"/>
        <v>1.6464511798918076E-4</v>
      </c>
      <c r="R77" s="1">
        <f t="shared" si="42"/>
        <v>-1.2051674136781379E-4</v>
      </c>
      <c r="S77" s="1">
        <f t="shared" si="55"/>
        <v>1.4946476190086757E-4</v>
      </c>
      <c r="T77" s="1">
        <f t="shared" si="43"/>
        <v>-1.8184287455899013E-4</v>
      </c>
      <c r="U77" s="1">
        <f t="shared" si="56"/>
        <v>-6.1621173082982962E-5</v>
      </c>
      <c r="V77" s="1">
        <f t="shared" si="44"/>
        <v>-4.8249783251213133E-6</v>
      </c>
      <c r="W77" s="1">
        <f t="shared" si="57"/>
        <v>-1.9193936434239243E-4</v>
      </c>
      <c r="X77" s="1">
        <f t="shared" si="45"/>
        <v>1.7851708529054362E-4</v>
      </c>
      <c r="Y77" s="1">
        <f t="shared" si="58"/>
        <v>-7.0679914115456621E-5</v>
      </c>
      <c r="Z77" s="1">
        <f t="shared" si="46"/>
        <v>-1.800237220284975</v>
      </c>
      <c r="AA77" s="2">
        <f t="shared" si="59"/>
        <v>3.8456523230149267</v>
      </c>
      <c r="AB77" s="1">
        <f t="shared" si="60"/>
        <v>2.0063795605612773</v>
      </c>
      <c r="AI77" s="3"/>
      <c r="AJ77" s="4"/>
      <c r="AK77" s="4"/>
      <c r="AL77" s="4"/>
      <c r="AS77"/>
      <c r="AT77"/>
      <c r="AU77"/>
      <c r="AV77"/>
    </row>
    <row r="78" spans="1:48" ht="15" customHeight="1" x14ac:dyDescent="0.25">
      <c r="A78" s="24">
        <v>77</v>
      </c>
      <c r="B78" s="25">
        <v>0.02</v>
      </c>
      <c r="C78" s="25">
        <v>1.92</v>
      </c>
      <c r="D78" s="23">
        <f t="shared" si="47"/>
        <v>9.9999999999999395E-5</v>
      </c>
      <c r="E78" s="1">
        <f t="shared" si="48"/>
        <v>1.9199999999999884E-4</v>
      </c>
      <c r="F78" s="1">
        <f t="shared" si="36"/>
        <v>5.9331262919989604E-5</v>
      </c>
      <c r="G78" s="1">
        <f t="shared" si="49"/>
        <v>1.8260285112866838E-4</v>
      </c>
      <c r="H78" s="1">
        <f t="shared" si="37"/>
        <v>-1.553312629199889E-4</v>
      </c>
      <c r="I78" s="1">
        <f t="shared" si="50"/>
        <v>1.1285476844015424E-4</v>
      </c>
      <c r="J78" s="1">
        <f t="shared" si="38"/>
        <v>-1.5533126291998906E-4</v>
      </c>
      <c r="K78" s="1">
        <f t="shared" si="51"/>
        <v>-1.1285476844015404E-4</v>
      </c>
      <c r="L78" s="1">
        <f t="shared" si="39"/>
        <v>5.9331262919989326E-5</v>
      </c>
      <c r="M78" s="1">
        <f t="shared" si="52"/>
        <v>-1.8260285112866846E-4</v>
      </c>
      <c r="N78" s="1">
        <f t="shared" si="40"/>
        <v>1.9199999999999884E-4</v>
      </c>
      <c r="O78" s="1">
        <f t="shared" si="53"/>
        <v>-2.8227420401094432E-19</v>
      </c>
      <c r="P78" s="1">
        <f t="shared" si="41"/>
        <v>5.9331262919989869E-5</v>
      </c>
      <c r="Q78" s="1">
        <f t="shared" si="54"/>
        <v>1.8260285112866827E-4</v>
      </c>
      <c r="R78" s="1">
        <f t="shared" si="42"/>
        <v>-1.5533126291998953E-4</v>
      </c>
      <c r="S78" s="1">
        <f t="shared" si="55"/>
        <v>1.1285476844015337E-4</v>
      </c>
      <c r="T78" s="1">
        <f t="shared" si="43"/>
        <v>-1.5533126291998923E-4</v>
      </c>
      <c r="U78" s="1">
        <f t="shared" si="56"/>
        <v>-1.1285476844015379E-4</v>
      </c>
      <c r="V78" s="1">
        <f t="shared" si="44"/>
        <v>5.9331262919989062E-5</v>
      </c>
      <c r="W78" s="1">
        <f t="shared" si="57"/>
        <v>-1.8260285112866855E-4</v>
      </c>
      <c r="X78" s="1">
        <f t="shared" si="45"/>
        <v>1.9199999999999884E-4</v>
      </c>
      <c r="Y78" s="1">
        <f t="shared" si="58"/>
        <v>-5.6454840802188865E-19</v>
      </c>
      <c r="Z78" s="1">
        <f t="shared" si="46"/>
        <v>-1.8760614250908951</v>
      </c>
      <c r="AA78" s="2">
        <f t="shared" si="59"/>
        <v>4.0000163272446061</v>
      </c>
      <c r="AB78" s="1">
        <f t="shared" si="60"/>
        <v>2.0849193599850366</v>
      </c>
      <c r="AI78" s="3"/>
      <c r="AJ78" s="4"/>
      <c r="AK78" s="4"/>
      <c r="AL78" s="4"/>
      <c r="AS78"/>
      <c r="AT78"/>
      <c r="AU78"/>
      <c r="AV78"/>
    </row>
    <row r="79" spans="1:48" ht="15" customHeight="1" x14ac:dyDescent="0.25">
      <c r="A79" s="24">
        <v>78</v>
      </c>
      <c r="B79" s="25">
        <v>2.01E-2</v>
      </c>
      <c r="C79" s="25">
        <v>2.2400000000000002</v>
      </c>
      <c r="D79" s="23">
        <f t="shared" si="47"/>
        <v>9.9999999999999395E-5</v>
      </c>
      <c r="E79" s="1">
        <f t="shared" si="48"/>
        <v>2.2399999999999867E-4</v>
      </c>
      <c r="F79" s="1">
        <f t="shared" si="36"/>
        <v>6.1141233555880666E-5</v>
      </c>
      <c r="G79" s="1">
        <f t="shared" si="49"/>
        <v>2.1549419843528193E-4</v>
      </c>
      <c r="H79" s="1">
        <f t="shared" si="37"/>
        <v>-1.9062276392200963E-4</v>
      </c>
      <c r="I79" s="1">
        <f t="shared" si="50"/>
        <v>1.1763911711132986E-4</v>
      </c>
      <c r="J79" s="1">
        <f t="shared" si="38"/>
        <v>-1.6520293828823011E-4</v>
      </c>
      <c r="K79" s="1">
        <f t="shared" si="51"/>
        <v>-1.5127454901910843E-4</v>
      </c>
      <c r="L79" s="1">
        <f t="shared" si="39"/>
        <v>1.0043784040416594E-4</v>
      </c>
      <c r="M79" s="1">
        <f t="shared" si="52"/>
        <v>-2.0022047900988225E-4</v>
      </c>
      <c r="N79" s="1">
        <f t="shared" si="40"/>
        <v>2.2003234416322491E-4</v>
      </c>
      <c r="O79" s="1">
        <f t="shared" si="53"/>
        <v>4.1973414467202291E-5</v>
      </c>
      <c r="P79" s="1">
        <f t="shared" si="41"/>
        <v>1.9678668027366717E-5</v>
      </c>
      <c r="Q79" s="1">
        <f t="shared" si="54"/>
        <v>2.2313392844806927E-4</v>
      </c>
      <c r="R79" s="1">
        <f t="shared" si="42"/>
        <v>-2.0928968311028007E-4</v>
      </c>
      <c r="S79" s="1">
        <f t="shared" si="55"/>
        <v>7.9836260831767086E-5</v>
      </c>
      <c r="T79" s="1">
        <f t="shared" si="43"/>
        <v>-1.3393071620488466E-4</v>
      </c>
      <c r="U79" s="1">
        <f t="shared" si="56"/>
        <v>-1.7955100461107434E-4</v>
      </c>
      <c r="V79" s="1">
        <f t="shared" si="44"/>
        <v>1.3617638668359037E-4</v>
      </c>
      <c r="W79" s="1">
        <f t="shared" si="57"/>
        <v>-1.7785384929711439E-4</v>
      </c>
      <c r="X79" s="1">
        <f t="shared" si="45"/>
        <v>2.0826993283896693E-4</v>
      </c>
      <c r="Y79" s="1">
        <f t="shared" si="58"/>
        <v>8.2459899801367806E-5</v>
      </c>
      <c r="Z79" s="1">
        <f t="shared" si="46"/>
        <v>-1.9081823257207182</v>
      </c>
      <c r="AA79" s="2">
        <f t="shared" si="59"/>
        <v>4.1587346266720902</v>
      </c>
      <c r="AB79" s="1">
        <f t="shared" si="60"/>
        <v>2.2115167587826976</v>
      </c>
      <c r="AI79" s="3"/>
      <c r="AJ79" s="4"/>
      <c r="AK79" s="4"/>
      <c r="AL79" s="4"/>
      <c r="AS79"/>
      <c r="AT79"/>
      <c r="AU79"/>
      <c r="AV79"/>
    </row>
    <row r="80" spans="1:48" ht="15" customHeight="1" x14ac:dyDescent="0.25">
      <c r="A80" s="24">
        <v>79</v>
      </c>
      <c r="B80" s="25">
        <v>2.0199999999999999E-2</v>
      </c>
      <c r="C80" s="25">
        <v>2.3199999999999998</v>
      </c>
      <c r="D80" s="23">
        <f t="shared" si="47"/>
        <v>9.9999999999999395E-5</v>
      </c>
      <c r="E80" s="1">
        <f t="shared" si="48"/>
        <v>2.3199999999999859E-4</v>
      </c>
      <c r="F80" s="1">
        <f t="shared" si="36"/>
        <v>5.4867767309504111E-5</v>
      </c>
      <c r="G80" s="1">
        <f t="shared" si="49"/>
        <v>2.2541856203620291E-4</v>
      </c>
      <c r="H80" s="1">
        <f t="shared" si="37"/>
        <v>-2.0604765612474078E-4</v>
      </c>
      <c r="I80" s="1">
        <f t="shared" si="50"/>
        <v>1.0662252766418513E-4</v>
      </c>
      <c r="J80" s="1">
        <f t="shared" si="38"/>
        <v>-1.5232789533468509E-4</v>
      </c>
      <c r="K80" s="1">
        <f t="shared" si="51"/>
        <v>-1.7498632033077489E-4</v>
      </c>
      <c r="L80" s="1">
        <f t="shared" si="39"/>
        <v>1.3399686719396418E-4</v>
      </c>
      <c r="M80" s="1">
        <f t="shared" si="52"/>
        <v>-1.893907061663863E-4</v>
      </c>
      <c r="N80" s="1">
        <f t="shared" si="40"/>
        <v>2.157081447260733E-4</v>
      </c>
      <c r="O80" s="1">
        <f t="shared" si="53"/>
        <v>8.5404896222843982E-5</v>
      </c>
      <c r="P80" s="1">
        <f t="shared" si="41"/>
        <v>-3.1967347438835495E-5</v>
      </c>
      <c r="Q80" s="1">
        <f t="shared" si="54"/>
        <v>2.2978705076162173E-4</v>
      </c>
      <c r="R80" s="1">
        <f t="shared" si="42"/>
        <v>-2.3082863593966023E-4</v>
      </c>
      <c r="S80" s="1">
        <f t="shared" si="55"/>
        <v>2.3283917845481568E-5</v>
      </c>
      <c r="T80" s="1">
        <f t="shared" si="43"/>
        <v>-7.7214134329334937E-5</v>
      </c>
      <c r="U80" s="1">
        <f t="shared" si="56"/>
        <v>-2.1877380432714234E-4</v>
      </c>
      <c r="V80" s="1">
        <f t="shared" si="44"/>
        <v>1.943065052897754E-4</v>
      </c>
      <c r="W80" s="1">
        <f t="shared" si="57"/>
        <v>-1.267634884423501E-4</v>
      </c>
      <c r="X80" s="1">
        <f t="shared" si="45"/>
        <v>1.6912072156176759E-4</v>
      </c>
      <c r="Y80" s="1">
        <f t="shared" si="58"/>
        <v>1.5881492857545358E-4</v>
      </c>
      <c r="Z80" s="1">
        <f t="shared" si="46"/>
        <v>-1.8983155111956551</v>
      </c>
      <c r="AA80" s="2">
        <f t="shared" si="59"/>
        <v>4.3158529464658111</v>
      </c>
      <c r="AB80" s="1">
        <f t="shared" si="60"/>
        <v>2.3785018931014816</v>
      </c>
      <c r="AI80" s="3"/>
      <c r="AJ80" s="4"/>
      <c r="AK80" s="4"/>
      <c r="AL80" s="4"/>
      <c r="AS80"/>
      <c r="AT80"/>
      <c r="AU80"/>
      <c r="AV80"/>
    </row>
    <row r="81" spans="1:48" ht="15" customHeight="1" x14ac:dyDescent="0.25">
      <c r="A81" s="24">
        <v>80</v>
      </c>
      <c r="B81" s="25">
        <v>2.0299999999999999E-2</v>
      </c>
      <c r="C81" s="25">
        <v>2.64</v>
      </c>
      <c r="D81" s="23">
        <f t="shared" si="47"/>
        <v>1.0000000000000286E-4</v>
      </c>
      <c r="E81" s="1">
        <f t="shared" si="48"/>
        <v>2.6400000000000756E-4</v>
      </c>
      <c r="F81" s="1">
        <f t="shared" si="36"/>
        <v>5.2723434855805251E-5</v>
      </c>
      <c r="G81" s="1">
        <f t="shared" si="49"/>
        <v>2.5868173382944851E-4</v>
      </c>
      <c r="H81" s="1">
        <f t="shared" si="37"/>
        <v>-2.4294120770459649E-4</v>
      </c>
      <c r="I81" s="1">
        <f t="shared" si="50"/>
        <v>1.0332264804502493E-4</v>
      </c>
      <c r="J81" s="1">
        <f t="shared" si="38"/>
        <v>-1.4975900256946814E-4</v>
      </c>
      <c r="K81" s="1">
        <f t="shared" si="51"/>
        <v>-2.1741260577391096E-4</v>
      </c>
      <c r="L81" s="1">
        <f t="shared" si="39"/>
        <v>1.8312447273458488E-4</v>
      </c>
      <c r="M81" s="1">
        <f t="shared" si="52"/>
        <v>-1.9016158257041367E-4</v>
      </c>
      <c r="N81" s="1">
        <f t="shared" si="40"/>
        <v>2.2290257233253954E-4</v>
      </c>
      <c r="O81" s="1">
        <f t="shared" si="53"/>
        <v>1.4145827387445731E-4</v>
      </c>
      <c r="P81" s="1">
        <f t="shared" si="41"/>
        <v>-9.4092735980300541E-5</v>
      </c>
      <c r="Q81" s="1">
        <f t="shared" si="54"/>
        <v>2.466628408085528E-4</v>
      </c>
      <c r="R81" s="1">
        <f t="shared" si="42"/>
        <v>-2.6048508927088471E-4</v>
      </c>
      <c r="S81" s="1">
        <f t="shared" si="55"/>
        <v>-4.2936211611450087E-5</v>
      </c>
      <c r="T81" s="1">
        <f t="shared" si="43"/>
        <v>-9.950208224865357E-6</v>
      </c>
      <c r="U81" s="1">
        <f t="shared" si="56"/>
        <v>-2.6381242077712304E-4</v>
      </c>
      <c r="V81" s="1">
        <f t="shared" si="44"/>
        <v>2.5651077748948024E-4</v>
      </c>
      <c r="W81" s="1">
        <f t="shared" si="57"/>
        <v>-6.2435735214269274E-5</v>
      </c>
      <c r="X81" s="1">
        <f t="shared" si="45"/>
        <v>1.1240573297318634E-4</v>
      </c>
      <c r="Y81" s="1">
        <f t="shared" si="58"/>
        <v>2.3887434185103414E-4</v>
      </c>
      <c r="Z81" s="1">
        <f t="shared" si="46"/>
        <v>-1.8512697680484083</v>
      </c>
      <c r="AA81" s="2">
        <f t="shared" si="59"/>
        <v>4.4656638418877694</v>
      </c>
      <c r="AB81" s="1">
        <f t="shared" si="60"/>
        <v>2.5753585316706866</v>
      </c>
      <c r="AI81" s="3"/>
      <c r="AJ81" s="4"/>
      <c r="AK81" s="4"/>
      <c r="AL81" s="4"/>
      <c r="AS81"/>
      <c r="AT81"/>
      <c r="AU81"/>
      <c r="AV81"/>
    </row>
    <row r="82" spans="1:48" ht="15" customHeight="1" x14ac:dyDescent="0.25">
      <c r="A82" s="24">
        <v>81</v>
      </c>
      <c r="B82" s="25">
        <v>2.0400000000000001E-2</v>
      </c>
      <c r="C82" s="25">
        <v>2.72</v>
      </c>
      <c r="D82" s="23">
        <f t="shared" si="47"/>
        <v>9.9999999999999395E-5</v>
      </c>
      <c r="E82" s="1">
        <f t="shared" si="48"/>
        <v>2.7199999999999837E-4</v>
      </c>
      <c r="F82" s="1">
        <f t="shared" si="36"/>
        <v>4.4237308933008051E-5</v>
      </c>
      <c r="G82" s="1">
        <f t="shared" si="49"/>
        <v>2.6837857682453849E-4</v>
      </c>
      <c r="H82" s="1">
        <f t="shared" si="37"/>
        <v>-2.5761073895856895E-4</v>
      </c>
      <c r="I82" s="1">
        <f t="shared" si="50"/>
        <v>8.7296661867560419E-5</v>
      </c>
      <c r="J82" s="1">
        <f t="shared" si="38"/>
        <v>-1.2803146954896898E-4</v>
      </c>
      <c r="K82" s="1">
        <f t="shared" si="51"/>
        <v>-2.399832135903062E-4</v>
      </c>
      <c r="L82" s="1">
        <f t="shared" si="39"/>
        <v>2.1596538843220999E-4</v>
      </c>
      <c r="M82" s="1">
        <f t="shared" si="52"/>
        <v>-1.6535704097293157E-4</v>
      </c>
      <c r="N82" s="1">
        <f t="shared" si="40"/>
        <v>1.9827946665862249E-4</v>
      </c>
      <c r="O82" s="1">
        <f t="shared" si="53"/>
        <v>1.8619681281260245E-4</v>
      </c>
      <c r="P82" s="1">
        <f t="shared" si="41"/>
        <v>-1.5147016768478754E-4</v>
      </c>
      <c r="Q82" s="1">
        <f t="shared" si="54"/>
        <v>2.2592208458125878E-4</v>
      </c>
      <c r="R82" s="1">
        <f t="shared" si="42"/>
        <v>-2.4754882402631696E-4</v>
      </c>
      <c r="S82" s="1">
        <f t="shared" si="55"/>
        <v>-1.1271015803017343E-4</v>
      </c>
      <c r="T82" s="1">
        <f t="shared" si="43"/>
        <v>7.0948889710851731E-5</v>
      </c>
      <c r="U82" s="1">
        <f t="shared" si="56"/>
        <v>-2.6258380576264887E-4</v>
      </c>
      <c r="V82" s="1">
        <f t="shared" si="44"/>
        <v>2.706266766189121E-4</v>
      </c>
      <c r="W82" s="1">
        <f t="shared" si="57"/>
        <v>2.7298386439529785E-5</v>
      </c>
      <c r="X82" s="1">
        <f t="shared" si="45"/>
        <v>1.7079021311972407E-5</v>
      </c>
      <c r="Y82" s="1">
        <f t="shared" si="58"/>
        <v>2.7146327013248832E-4</v>
      </c>
      <c r="Z82" s="1">
        <f t="shared" si="46"/>
        <v>-1.7743608083840798</v>
      </c>
      <c r="AA82" s="2">
        <f t="shared" si="59"/>
        <v>4.6033946021086827</v>
      </c>
      <c r="AB82" s="1">
        <f t="shared" si="60"/>
        <v>2.7899982515559287</v>
      </c>
      <c r="AI82" s="3"/>
      <c r="AJ82" s="4"/>
      <c r="AK82" s="4"/>
      <c r="AL82" s="4"/>
      <c r="AS82"/>
      <c r="AT82"/>
      <c r="AU82"/>
      <c r="AV82"/>
    </row>
    <row r="83" spans="1:48" ht="15" customHeight="1" x14ac:dyDescent="0.25">
      <c r="A83" s="24">
        <v>82</v>
      </c>
      <c r="B83" s="25">
        <v>2.0500000000000001E-2</v>
      </c>
      <c r="C83" s="25">
        <v>3.12</v>
      </c>
      <c r="D83" s="23">
        <f t="shared" si="47"/>
        <v>9.9999999999999395E-5</v>
      </c>
      <c r="E83" s="1">
        <f t="shared" si="48"/>
        <v>3.119999999999981E-4</v>
      </c>
      <c r="F83" s="1">
        <f t="shared" si="36"/>
        <v>3.9103968872062835E-5</v>
      </c>
      <c r="G83" s="1">
        <f t="shared" si="49"/>
        <v>3.0953978681011517E-4</v>
      </c>
      <c r="H83" s="1">
        <f t="shared" si="37"/>
        <v>-3.02197946272131E-4</v>
      </c>
      <c r="I83" s="1">
        <f t="shared" si="50"/>
        <v>7.7591244795434503E-5</v>
      </c>
      <c r="J83" s="1">
        <f t="shared" si="38"/>
        <v>-1.1485486043761898E-4</v>
      </c>
      <c r="K83" s="1">
        <f t="shared" si="51"/>
        <v>-2.9009026359713263E-4</v>
      </c>
      <c r="L83" s="1">
        <f t="shared" si="39"/>
        <v>2.7340768417368351E-4</v>
      </c>
      <c r="M83" s="1">
        <f t="shared" si="52"/>
        <v>-1.5030714631973475E-4</v>
      </c>
      <c r="N83" s="1">
        <f t="shared" si="40"/>
        <v>1.8338899871525133E-4</v>
      </c>
      <c r="O83" s="1">
        <f t="shared" si="53"/>
        <v>2.5241330224498143E-4</v>
      </c>
      <c r="P83" s="1">
        <f t="shared" si="41"/>
        <v>-2.2743821175547877E-4</v>
      </c>
      <c r="Q83" s="1">
        <f t="shared" si="54"/>
        <v>2.1357869704974981E-4</v>
      </c>
      <c r="R83" s="1">
        <f t="shared" si="42"/>
        <v>-2.4040013174604456E-4</v>
      </c>
      <c r="S83" s="1">
        <f t="shared" si="55"/>
        <v>-1.9887628480159023E-4</v>
      </c>
      <c r="T83" s="1">
        <f t="shared" si="43"/>
        <v>1.6717796003344493E-4</v>
      </c>
      <c r="U83" s="1">
        <f t="shared" si="56"/>
        <v>-2.6343031275662777E-4</v>
      </c>
      <c r="V83" s="1">
        <f t="shared" si="44"/>
        <v>2.8230604036939659E-4</v>
      </c>
      <c r="W83" s="1">
        <f t="shared" si="57"/>
        <v>1.3284313896830139E-4</v>
      </c>
      <c r="X83" s="1">
        <f t="shared" si="45"/>
        <v>-9.6413302244981064E-5</v>
      </c>
      <c r="Y83" s="1">
        <f t="shared" si="58"/>
        <v>2.9672963308408675E-4</v>
      </c>
      <c r="Z83" s="1">
        <f t="shared" si="46"/>
        <v>-1.6765664570674639</v>
      </c>
      <c r="AA83" s="2">
        <f t="shared" si="59"/>
        <v>4.7257503040108437</v>
      </c>
      <c r="AB83" s="1">
        <f t="shared" si="60"/>
        <v>3.0101483047747055</v>
      </c>
      <c r="AI83" s="3"/>
      <c r="AJ83" s="4"/>
      <c r="AK83" s="4"/>
      <c r="AL83" s="4"/>
      <c r="AS83"/>
      <c r="AT83"/>
      <c r="AU83"/>
      <c r="AV83"/>
    </row>
    <row r="84" spans="1:48" ht="15" customHeight="1" x14ac:dyDescent="0.25">
      <c r="A84" s="24">
        <v>83</v>
      </c>
      <c r="B84" s="25">
        <v>2.06E-2</v>
      </c>
      <c r="C84" s="25">
        <v>3.2</v>
      </c>
      <c r="D84" s="23">
        <f t="shared" si="47"/>
        <v>9.9999999999999395E-5</v>
      </c>
      <c r="E84" s="1">
        <f t="shared" si="48"/>
        <v>3.1999999999999807E-4</v>
      </c>
      <c r="F84" s="1">
        <f t="shared" si="36"/>
        <v>2.8112382896237982E-5</v>
      </c>
      <c r="G84" s="1">
        <f t="shared" si="49"/>
        <v>3.1876275492581326E-4</v>
      </c>
      <c r="H84" s="1">
        <f t="shared" si="37"/>
        <v>-3.1506058704934369E-4</v>
      </c>
      <c r="I84" s="1">
        <f t="shared" si="50"/>
        <v>5.6007378872088658E-5</v>
      </c>
      <c r="J84" s="1">
        <f t="shared" si="38"/>
        <v>-8.3469282012766665E-5</v>
      </c>
      <c r="K84" s="1">
        <f t="shared" si="51"/>
        <v>-3.0892212442664574E-4</v>
      </c>
      <c r="L84" s="1">
        <f t="shared" si="39"/>
        <v>3.0039483444923741E-4</v>
      </c>
      <c r="M84" s="1">
        <f t="shared" si="52"/>
        <v>-1.1028573541584605E-4</v>
      </c>
      <c r="N84" s="1">
        <f t="shared" si="40"/>
        <v>1.3624937330082267E-4</v>
      </c>
      <c r="O84" s="1">
        <f t="shared" si="53"/>
        <v>2.8954465678912437E-4</v>
      </c>
      <c r="P84" s="1">
        <f t="shared" si="41"/>
        <v>-2.7645549350170548E-4</v>
      </c>
      <c r="Q84" s="1">
        <f t="shared" si="54"/>
        <v>1.6115942452344276E-4</v>
      </c>
      <c r="R84" s="1">
        <f t="shared" si="42"/>
        <v>-1.8482326509512481E-4</v>
      </c>
      <c r="S84" s="1">
        <f t="shared" si="55"/>
        <v>-2.6122856022949708E-4</v>
      </c>
      <c r="T84" s="1">
        <f t="shared" si="43"/>
        <v>2.4398160352366011E-4</v>
      </c>
      <c r="U84" s="1">
        <f t="shared" si="56"/>
        <v>-2.0705790770222298E-4</v>
      </c>
      <c r="V84" s="1">
        <f t="shared" si="44"/>
        <v>2.2769141670697025E-4</v>
      </c>
      <c r="W84" s="1">
        <f t="shared" si="57"/>
        <v>2.2484799033563007E-4</v>
      </c>
      <c r="X84" s="1">
        <f t="shared" si="45"/>
        <v>-2.0397567671957909E-4</v>
      </c>
      <c r="Y84" s="1">
        <f t="shared" si="58"/>
        <v>2.4656423768825141E-4</v>
      </c>
      <c r="Z84" s="1">
        <f t="shared" si="46"/>
        <v>-1.5675265296448264</v>
      </c>
      <c r="AA84" s="2">
        <f t="shared" si="59"/>
        <v>4.8312408600781938</v>
      </c>
      <c r="AB84" s="1">
        <f t="shared" si="60"/>
        <v>3.224678788264693</v>
      </c>
      <c r="AI84" s="3"/>
      <c r="AJ84" s="4"/>
      <c r="AK84" s="4"/>
      <c r="AL84" s="4"/>
      <c r="AS84"/>
      <c r="AT84"/>
      <c r="AU84"/>
      <c r="AV84"/>
    </row>
    <row r="85" spans="1:48" ht="15" customHeight="1" x14ac:dyDescent="0.25">
      <c r="A85" s="24">
        <v>84</v>
      </c>
      <c r="B85" s="25">
        <v>2.07E-2</v>
      </c>
      <c r="C85" s="25">
        <v>3.52</v>
      </c>
      <c r="D85" s="23">
        <f t="shared" si="47"/>
        <v>9.9999999999999395E-5</v>
      </c>
      <c r="E85" s="1">
        <f t="shared" si="48"/>
        <v>3.5199999999999788E-4</v>
      </c>
      <c r="F85" s="1">
        <f t="shared" si="36"/>
        <v>1.7685999999279032E-5</v>
      </c>
      <c r="G85" s="1">
        <f t="shared" si="49"/>
        <v>3.5155540872531605E-4</v>
      </c>
      <c r="H85" s="1">
        <f t="shared" si="37"/>
        <v>-3.502227579774155E-4</v>
      </c>
      <c r="I85" s="1">
        <f t="shared" si="50"/>
        <v>3.532732362762794E-5</v>
      </c>
      <c r="J85" s="1">
        <f t="shared" si="38"/>
        <v>-5.2879407370506306E-5</v>
      </c>
      <c r="K85" s="1">
        <f t="shared" si="51"/>
        <v>-3.4800541414774363E-4</v>
      </c>
      <c r="L85" s="1">
        <f t="shared" si="39"/>
        <v>3.4490897843925263E-4</v>
      </c>
      <c r="M85" s="1">
        <f t="shared" si="52"/>
        <v>-7.0297913141071852E-5</v>
      </c>
      <c r="N85" s="1">
        <f t="shared" si="40"/>
        <v>8.753884028203021E-5</v>
      </c>
      <c r="O85" s="1">
        <f t="shared" si="53"/>
        <v>3.4094127271727562E-4</v>
      </c>
      <c r="P85" s="1">
        <f t="shared" si="41"/>
        <v>-3.3611231975081622E-4</v>
      </c>
      <c r="Q85" s="1">
        <f t="shared" si="54"/>
        <v>1.0455863671511593E-4</v>
      </c>
      <c r="R85" s="1">
        <f t="shared" si="42"/>
        <v>-1.2131430895743037E-4</v>
      </c>
      <c r="S85" s="1">
        <f t="shared" si="55"/>
        <v>-3.304343178941613E-4</v>
      </c>
      <c r="T85" s="1">
        <f t="shared" si="43"/>
        <v>3.2392161027278361E-4</v>
      </c>
      <c r="U85" s="1">
        <f t="shared" si="56"/>
        <v>-1.3776353072669632E-4</v>
      </c>
      <c r="V85" s="1">
        <f t="shared" si="44"/>
        <v>1.5386474986112787E-4</v>
      </c>
      <c r="W85" s="1">
        <f t="shared" si="57"/>
        <v>3.1659064855136051E-4</v>
      </c>
      <c r="X85" s="1">
        <f t="shared" si="45"/>
        <v>-3.084599513754363E-4</v>
      </c>
      <c r="Y85" s="1">
        <f t="shared" si="58"/>
        <v>1.6957729328380611E-4</v>
      </c>
      <c r="Z85" s="1">
        <f t="shared" si="46"/>
        <v>-1.4565085053782265</v>
      </c>
      <c r="AA85" s="2">
        <f t="shared" si="59"/>
        <v>4.9202511349017968</v>
      </c>
      <c r="AB85" s="1">
        <f t="shared" si="60"/>
        <v>3.4247070873548959</v>
      </c>
      <c r="AI85" s="3"/>
      <c r="AJ85" s="4"/>
      <c r="AK85" s="4"/>
      <c r="AL85" s="4"/>
      <c r="AS85"/>
      <c r="AT85"/>
      <c r="AU85"/>
      <c r="AV85"/>
    </row>
    <row r="86" spans="1:48" ht="15" customHeight="1" x14ac:dyDescent="0.25">
      <c r="A86" s="24">
        <v>85</v>
      </c>
      <c r="B86" s="25">
        <v>2.0799999999999999E-2</v>
      </c>
      <c r="C86" s="25">
        <v>3.6</v>
      </c>
      <c r="D86" s="23">
        <f t="shared" si="47"/>
        <v>9.9999999999999395E-5</v>
      </c>
      <c r="E86" s="1">
        <f t="shared" si="48"/>
        <v>3.5999999999999785E-4</v>
      </c>
      <c r="F86" s="1">
        <f t="shared" si="36"/>
        <v>4.5237743580073804E-6</v>
      </c>
      <c r="G86" s="1">
        <f t="shared" si="49"/>
        <v>3.5997157591337168E-4</v>
      </c>
      <c r="H86" s="1">
        <f t="shared" si="37"/>
        <v>-3.5988630814198585E-4</v>
      </c>
      <c r="I86" s="1">
        <f t="shared" si="50"/>
        <v>9.0468343596023736E-6</v>
      </c>
      <c r="J86" s="1">
        <f t="shared" si="38"/>
        <v>-1.3568465761176478E-5</v>
      </c>
      <c r="K86" s="1">
        <f t="shared" si="51"/>
        <v>-3.5974421015060997E-4</v>
      </c>
      <c r="L86" s="1">
        <f t="shared" si="39"/>
        <v>3.5954530437816407E-4</v>
      </c>
      <c r="M86" s="1">
        <f t="shared" si="52"/>
        <v>-1.8087954544718802E-5</v>
      </c>
      <c r="N86" s="1">
        <f t="shared" si="40"/>
        <v>2.260458703055374E-5</v>
      </c>
      <c r="O86" s="1">
        <f t="shared" si="53"/>
        <v>3.5928962223417553E-4</v>
      </c>
      <c r="P86" s="1">
        <f t="shared" si="41"/>
        <v>-3.589772040938189E-4</v>
      </c>
      <c r="Q86" s="1">
        <f t="shared" si="54"/>
        <v>2.7117649990055867E-5</v>
      </c>
      <c r="R86" s="1">
        <f t="shared" si="42"/>
        <v>-3.1626430758266796E-5</v>
      </c>
      <c r="S86" s="1">
        <f t="shared" si="55"/>
        <v>-3.5860809929154E-4</v>
      </c>
      <c r="T86" s="1">
        <f t="shared" si="43"/>
        <v>3.5818236611326554E-4</v>
      </c>
      <c r="U86" s="1">
        <f t="shared" si="56"/>
        <v>-3.6130217346440868E-5</v>
      </c>
      <c r="V86" s="1">
        <f t="shared" si="44"/>
        <v>4.0628298554458626E-5</v>
      </c>
      <c r="W86" s="1">
        <f t="shared" si="57"/>
        <v>3.5770007178720028E-4</v>
      </c>
      <c r="X86" s="1">
        <f t="shared" si="45"/>
        <v>-3.5716129247320965E-4</v>
      </c>
      <c r="Y86" s="1">
        <f t="shared" si="58"/>
        <v>4.5119964083151364E-5</v>
      </c>
      <c r="Z86" s="1">
        <f t="shared" si="46"/>
        <v>-1.3514623675026844</v>
      </c>
      <c r="AA86" s="2">
        <f t="shared" si="59"/>
        <v>4.9948487419452317</v>
      </c>
      <c r="AB86" s="1">
        <f t="shared" si="60"/>
        <v>3.6043508322738731</v>
      </c>
      <c r="AI86" s="3"/>
      <c r="AJ86" s="4"/>
      <c r="AK86" s="4"/>
      <c r="AL86" s="4"/>
      <c r="AS86"/>
      <c r="AT86"/>
      <c r="AU86"/>
      <c r="AV86"/>
    </row>
    <row r="87" spans="1:48" ht="15" customHeight="1" x14ac:dyDescent="0.25">
      <c r="A87" s="24">
        <v>86</v>
      </c>
      <c r="B87" s="25">
        <v>2.0899999999999998E-2</v>
      </c>
      <c r="C87" s="25">
        <v>3.84</v>
      </c>
      <c r="D87" s="23">
        <f t="shared" si="47"/>
        <v>1.0000000000000286E-4</v>
      </c>
      <c r="E87" s="1">
        <f t="shared" si="48"/>
        <v>3.8400000000001096E-4</v>
      </c>
      <c r="F87" s="1">
        <f t="shared" si="36"/>
        <v>-9.6499566502411495E-6</v>
      </c>
      <c r="G87" s="1">
        <f t="shared" si="49"/>
        <v>3.838787286847982E-4</v>
      </c>
      <c r="H87" s="1">
        <f t="shared" si="37"/>
        <v>-3.8351499133672175E-4</v>
      </c>
      <c r="I87" s="1">
        <f t="shared" si="50"/>
        <v>-1.9293818181030627E-5</v>
      </c>
      <c r="J87" s="1">
        <f t="shared" si="38"/>
        <v>2.892549332272552E-5</v>
      </c>
      <c r="K87" s="1">
        <f t="shared" si="51"/>
        <v>-3.829090177000868E-4</v>
      </c>
      <c r="L87" s="1">
        <f t="shared" si="39"/>
        <v>3.8206119052083045E-4</v>
      </c>
      <c r="M87" s="1">
        <f t="shared" si="52"/>
        <v>3.8538898502864757E-5</v>
      </c>
      <c r="N87" s="1">
        <f t="shared" si="40"/>
        <v>-4.8127961688691323E-5</v>
      </c>
      <c r="O87" s="1">
        <f t="shared" si="53"/>
        <v>3.8097204530477072E-4</v>
      </c>
      <c r="P87" s="1">
        <f t="shared" si="41"/>
        <v>-3.7964226997937026E-4</v>
      </c>
      <c r="Q87" s="1">
        <f t="shared" si="54"/>
        <v>-5.7686626222369441E-5</v>
      </c>
      <c r="R87" s="1">
        <f t="shared" si="42"/>
        <v>6.7208854646507669E-5</v>
      </c>
      <c r="S87" s="1">
        <f t="shared" si="55"/>
        <v>-3.7807270445922568E-4</v>
      </c>
      <c r="T87" s="1">
        <f t="shared" si="43"/>
        <v>3.7626434011556268E-4</v>
      </c>
      <c r="U87" s="1">
        <f t="shared" si="56"/>
        <v>7.6688632517528854E-5</v>
      </c>
      <c r="V87" s="1">
        <f t="shared" si="44"/>
        <v>-8.6119972204559201E-5</v>
      </c>
      <c r="W87" s="1">
        <f t="shared" si="57"/>
        <v>3.7421831915005762E-4</v>
      </c>
      <c r="X87" s="1">
        <f t="shared" si="45"/>
        <v>-3.7193593387340639E-4</v>
      </c>
      <c r="Y87" s="1">
        <f t="shared" si="58"/>
        <v>-9.5496916671301333E-5</v>
      </c>
      <c r="Z87" s="1">
        <f t="shared" si="46"/>
        <v>-1.2582744421041083</v>
      </c>
      <c r="AA87" s="2">
        <f t="shared" si="59"/>
        <v>5.0583600757866982</v>
      </c>
      <c r="AB87" s="1">
        <f t="shared" si="60"/>
        <v>3.7610500915139156</v>
      </c>
      <c r="AI87" s="3"/>
      <c r="AJ87" s="4"/>
      <c r="AK87" s="4"/>
      <c r="AL87" s="4"/>
      <c r="AS87"/>
      <c r="AT87"/>
      <c r="AU87"/>
      <c r="AV87"/>
    </row>
    <row r="88" spans="1:48" ht="15" customHeight="1" x14ac:dyDescent="0.25">
      <c r="A88" s="24">
        <v>87</v>
      </c>
      <c r="B88" s="25">
        <v>2.1000000000000001E-2</v>
      </c>
      <c r="C88" s="25">
        <v>3.76</v>
      </c>
      <c r="D88" s="23">
        <f t="shared" si="47"/>
        <v>9.9999999999999395E-5</v>
      </c>
      <c r="E88" s="1">
        <f t="shared" si="48"/>
        <v>3.759999999999977E-4</v>
      </c>
      <c r="F88" s="1">
        <f t="shared" si="36"/>
        <v>-2.3609235343021435E-5</v>
      </c>
      <c r="G88" s="1">
        <f t="shared" si="49"/>
        <v>3.7525804988902781E-4</v>
      </c>
      <c r="H88" s="1">
        <f t="shared" si="37"/>
        <v>-3.7303512769424143E-4</v>
      </c>
      <c r="I88" s="1">
        <f t="shared" si="50"/>
        <v>-4.7125295820177612E-5</v>
      </c>
      <c r="J88" s="1">
        <f t="shared" si="38"/>
        <v>7.0455374284231946E-5</v>
      </c>
      <c r="K88" s="1">
        <f t="shared" si="51"/>
        <v>-3.6934000627398471E-4</v>
      </c>
      <c r="L88" s="1">
        <f t="shared" si="39"/>
        <v>3.6418726858436333E-4</v>
      </c>
      <c r="M88" s="1">
        <f t="shared" si="52"/>
        <v>9.3507397573983864E-5</v>
      </c>
      <c r="N88" s="1">
        <f t="shared" si="40"/>
        <v>-1.1619038988498024E-4</v>
      </c>
      <c r="O88" s="1">
        <f t="shared" si="53"/>
        <v>3.5759725012697531E-4</v>
      </c>
      <c r="P88" s="1">
        <f t="shared" si="41"/>
        <v>-3.4959595869398045E-4</v>
      </c>
      <c r="Q88" s="1">
        <f t="shared" si="54"/>
        <v>-1.384148318094379E-4</v>
      </c>
      <c r="R88" s="1">
        <f t="shared" si="42"/>
        <v>1.6009301362846778E-4</v>
      </c>
      <c r="S88" s="1">
        <f t="shared" si="55"/>
        <v>-3.4021497172722059E-4</v>
      </c>
      <c r="T88" s="1">
        <f t="shared" si="43"/>
        <v>3.2949131169649165E-4</v>
      </c>
      <c r="U88" s="1">
        <f t="shared" si="56"/>
        <v>1.8113938146224209E-4</v>
      </c>
      <c r="V88" s="1">
        <f t="shared" si="44"/>
        <v>-2.014708749121013E-4</v>
      </c>
      <c r="W88" s="1">
        <f t="shared" si="57"/>
        <v>3.1746729998875583E-4</v>
      </c>
      <c r="X88" s="1">
        <f t="shared" si="45"/>
        <v>-3.0419038988497747E-4</v>
      </c>
      <c r="Y88" s="1">
        <f t="shared" si="58"/>
        <v>-2.2100725486196975E-4</v>
      </c>
      <c r="Z88" s="1">
        <f t="shared" si="46"/>
        <v>-1.1803026229119664</v>
      </c>
      <c r="AA88" s="2">
        <f t="shared" si="59"/>
        <v>5.1147765681261319</v>
      </c>
      <c r="AB88" s="1">
        <f t="shared" si="60"/>
        <v>3.8954384030454912</v>
      </c>
      <c r="AI88" s="3"/>
      <c r="AJ88" s="4"/>
      <c r="AK88" s="4"/>
      <c r="AL88" s="4"/>
      <c r="AS88"/>
      <c r="AT88"/>
      <c r="AU88"/>
      <c r="AV88"/>
    </row>
    <row r="89" spans="1:48" ht="15" customHeight="1" x14ac:dyDescent="0.25">
      <c r="A89" s="24">
        <v>88</v>
      </c>
      <c r="B89" s="25">
        <v>2.1100000000000001E-2</v>
      </c>
      <c r="C89" s="25">
        <v>3.92</v>
      </c>
      <c r="D89" s="23">
        <f t="shared" si="47"/>
        <v>9.9999999999999395E-5</v>
      </c>
      <c r="E89" s="1">
        <f t="shared" si="48"/>
        <v>3.919999999999976E-4</v>
      </c>
      <c r="F89" s="1">
        <f t="shared" si="36"/>
        <v>-3.9341792221675862E-5</v>
      </c>
      <c r="G89" s="1">
        <f t="shared" si="49"/>
        <v>3.9002079865666726E-4</v>
      </c>
      <c r="H89" s="1">
        <f t="shared" si="37"/>
        <v>-3.8410318053462247E-4</v>
      </c>
      <c r="I89" s="1">
        <f t="shared" si="50"/>
        <v>-7.8286312361646804E-5</v>
      </c>
      <c r="J89" s="1">
        <f t="shared" si="38"/>
        <v>1.1644029997819691E-4</v>
      </c>
      <c r="K89" s="1">
        <f t="shared" si="51"/>
        <v>-3.7430690154068177E-4</v>
      </c>
      <c r="L89" s="1">
        <f t="shared" si="39"/>
        <v>3.6073088416741915E-4</v>
      </c>
      <c r="M89" s="1">
        <f t="shared" si="52"/>
        <v>1.5341847740018191E-4</v>
      </c>
      <c r="N89" s="1">
        <f t="shared" si="40"/>
        <v>-1.8884744024787035E-4</v>
      </c>
      <c r="O89" s="1">
        <f t="shared" si="53"/>
        <v>3.4351221857719289E-4</v>
      </c>
      <c r="P89" s="1">
        <f t="shared" si="41"/>
        <v>-3.2282477827034166E-4</v>
      </c>
      <c r="Q89" s="1">
        <f t="shared" si="54"/>
        <v>-2.223694280576871E-4</v>
      </c>
      <c r="R89" s="1">
        <f t="shared" si="42"/>
        <v>2.5364593693522124E-4</v>
      </c>
      <c r="S89" s="1">
        <f t="shared" si="55"/>
        <v>-2.9887746431648524E-4</v>
      </c>
      <c r="T89" s="1">
        <f t="shared" si="43"/>
        <v>2.7191209587861865E-4</v>
      </c>
      <c r="U89" s="1">
        <f t="shared" si="56"/>
        <v>2.8236113775605701E-4</v>
      </c>
      <c r="V89" s="1">
        <f t="shared" si="44"/>
        <v>-3.0822506539755258E-4</v>
      </c>
      <c r="W89" s="1">
        <f t="shared" si="57"/>
        <v>2.4220096833140972E-4</v>
      </c>
      <c r="X89" s="1">
        <f t="shared" si="45"/>
        <v>-2.1004410363176709E-4</v>
      </c>
      <c r="Y89" s="1">
        <f t="shared" si="58"/>
        <v>-3.309765467967868E-4</v>
      </c>
      <c r="Z89" s="1">
        <f t="shared" si="46"/>
        <v>-1.1182377727450781</v>
      </c>
      <c r="AA89" s="2">
        <f t="shared" si="59"/>
        <v>5.1680758195143559</v>
      </c>
      <c r="AB89" s="1">
        <f t="shared" si="60"/>
        <v>4.0108025046006031</v>
      </c>
      <c r="AI89" s="3"/>
      <c r="AJ89" s="4"/>
      <c r="AK89" s="4"/>
      <c r="AL89" s="4"/>
      <c r="AS89"/>
      <c r="AT89"/>
      <c r="AU89"/>
      <c r="AV89"/>
    </row>
    <row r="90" spans="1:48" ht="15" customHeight="1" x14ac:dyDescent="0.25">
      <c r="A90" s="24">
        <v>89</v>
      </c>
      <c r="B90" s="25">
        <v>2.12E-2</v>
      </c>
      <c r="C90" s="25">
        <v>3.92</v>
      </c>
      <c r="D90" s="23">
        <f t="shared" si="47"/>
        <v>9.9999999999999395E-5</v>
      </c>
      <c r="E90" s="1">
        <f t="shared" si="48"/>
        <v>3.919999999999976E-4</v>
      </c>
      <c r="F90" s="1">
        <f t="shared" si="36"/>
        <v>-5.401379394837744E-5</v>
      </c>
      <c r="G90" s="1">
        <f t="shared" si="49"/>
        <v>3.8826087887308496E-4</v>
      </c>
      <c r="H90" s="1">
        <f t="shared" si="37"/>
        <v>-3.7711484726174357E-4</v>
      </c>
      <c r="I90" s="1">
        <f t="shared" si="50"/>
        <v>-1.0699715872279015E-4</v>
      </c>
      <c r="J90" s="1">
        <f t="shared" si="38"/>
        <v>1.5793932279975476E-4</v>
      </c>
      <c r="K90" s="1">
        <f t="shared" si="51"/>
        <v>-3.5877453966739754E-4</v>
      </c>
      <c r="L90" s="1">
        <f t="shared" si="39"/>
        <v>3.335898368635179E-4</v>
      </c>
      <c r="M90" s="1">
        <f t="shared" si="52"/>
        <v>2.0586845494482544E-4</v>
      </c>
      <c r="N90" s="1">
        <f t="shared" si="40"/>
        <v>-2.4987020398148482E-4</v>
      </c>
      <c r="O90" s="1">
        <f t="shared" si="53"/>
        <v>3.0204119116810757E-4</v>
      </c>
      <c r="P90" s="1">
        <f t="shared" si="41"/>
        <v>-2.6473046078344002E-4</v>
      </c>
      <c r="Q90" s="1">
        <f t="shared" si="54"/>
        <v>-2.8910514200440238E-4</v>
      </c>
      <c r="R90" s="1">
        <f t="shared" si="42"/>
        <v>3.2282477827034155E-4</v>
      </c>
      <c r="S90" s="1">
        <f t="shared" si="55"/>
        <v>-2.2236942805768724E-4</v>
      </c>
      <c r="T90" s="1">
        <f t="shared" si="43"/>
        <v>1.7576622070729413E-4</v>
      </c>
      <c r="U90" s="1">
        <f t="shared" si="56"/>
        <v>3.5038583826729194E-4</v>
      </c>
      <c r="V90" s="1">
        <f t="shared" si="44"/>
        <v>-3.7126253555793749E-4</v>
      </c>
      <c r="W90" s="1">
        <f t="shared" si="57"/>
        <v>1.2580989504442543E-4</v>
      </c>
      <c r="X90" s="1">
        <f t="shared" si="45"/>
        <v>-7.345347531760372E-5</v>
      </c>
      <c r="Y90" s="1">
        <f t="shared" si="58"/>
        <v>-3.8505660228564355E-4</v>
      </c>
      <c r="Z90" s="1">
        <f t="shared" si="46"/>
        <v>-1.0702934261293462</v>
      </c>
      <c r="AA90" s="2">
        <f t="shared" si="59"/>
        <v>5.2215531312371324</v>
      </c>
      <c r="AB90" s="1">
        <f t="shared" si="60"/>
        <v>4.1122241629391123</v>
      </c>
      <c r="AI90" s="3"/>
      <c r="AJ90" s="4"/>
      <c r="AK90" s="4"/>
      <c r="AL90" s="4"/>
      <c r="AS90"/>
      <c r="AT90"/>
      <c r="AU90"/>
      <c r="AV90"/>
    </row>
    <row r="91" spans="1:48" ht="15" customHeight="1" x14ac:dyDescent="0.25">
      <c r="A91" s="24">
        <v>90</v>
      </c>
      <c r="B91" s="25">
        <v>2.1299999999999999E-2</v>
      </c>
      <c r="C91" s="25">
        <v>4.16</v>
      </c>
      <c r="D91" s="23">
        <f t="shared" si="47"/>
        <v>9.9999999999999395E-5</v>
      </c>
      <c r="E91" s="1">
        <f t="shared" si="48"/>
        <v>4.1599999999999748E-4</v>
      </c>
      <c r="F91" s="1">
        <f t="shared" si="36"/>
        <v>-7.2809592533714152E-5</v>
      </c>
      <c r="G91" s="1">
        <f t="shared" si="49"/>
        <v>4.0957876316414696E-4</v>
      </c>
      <c r="H91" s="1">
        <f t="shared" si="37"/>
        <v>-3.9051328478400941E-4</v>
      </c>
      <c r="I91" s="1">
        <f t="shared" si="50"/>
        <v>-1.4337145604059777E-4</v>
      </c>
      <c r="J91" s="1">
        <f t="shared" si="38"/>
        <v>2.0950725188047522E-4</v>
      </c>
      <c r="K91" s="1">
        <f t="shared" si="51"/>
        <v>-3.5939214155221731E-4</v>
      </c>
      <c r="L91" s="1">
        <f t="shared" si="39"/>
        <v>3.1717608458076103E-4</v>
      </c>
      <c r="M91" s="1">
        <f t="shared" si="52"/>
        <v>2.6917528001288644E-4</v>
      </c>
      <c r="N91" s="1">
        <f t="shared" si="40"/>
        <v>-3.2053350899472507E-4</v>
      </c>
      <c r="O91" s="1">
        <f t="shared" si="53"/>
        <v>2.6516837973545487E-4</v>
      </c>
      <c r="P91" s="1">
        <f t="shared" si="41"/>
        <v>-2.0497457408408807E-4</v>
      </c>
      <c r="Q91" s="1">
        <f t="shared" si="54"/>
        <v>-3.6199644194252051E-4</v>
      </c>
      <c r="R91" s="1">
        <f t="shared" si="42"/>
        <v>3.9228406293142891E-4</v>
      </c>
      <c r="S91" s="1">
        <f t="shared" si="55"/>
        <v>-1.3845293052156254E-4</v>
      </c>
      <c r="T91" s="1">
        <f t="shared" si="43"/>
        <v>6.7657060721073141E-5</v>
      </c>
      <c r="U91" s="1">
        <f t="shared" si="56"/>
        <v>4.1046135279047027E-4</v>
      </c>
      <c r="V91" s="1">
        <f t="shared" si="44"/>
        <v>-4.1596715438878506E-4</v>
      </c>
      <c r="W91" s="1">
        <f t="shared" si="57"/>
        <v>-5.2274725914687223E-6</v>
      </c>
      <c r="X91" s="1">
        <f t="shared" si="45"/>
        <v>7.7950626867657078E-5</v>
      </c>
      <c r="Y91" s="1">
        <f t="shared" si="58"/>
        <v>-4.0863149630313277E-4</v>
      </c>
      <c r="Z91" s="1">
        <f t="shared" si="46"/>
        <v>-1.0326839016433425</v>
      </c>
      <c r="AA91" s="2">
        <f t="shared" si="59"/>
        <v>5.2772566626142146</v>
      </c>
      <c r="AB91" s="1">
        <f t="shared" si="60"/>
        <v>4.2055372188021973</v>
      </c>
      <c r="AI91" s="3"/>
      <c r="AJ91" s="4"/>
      <c r="AK91" s="4"/>
      <c r="AL91" s="4"/>
      <c r="AS91"/>
      <c r="AT91"/>
      <c r="AU91"/>
      <c r="AV91"/>
    </row>
    <row r="92" spans="1:48" ht="15" customHeight="1" x14ac:dyDescent="0.25">
      <c r="A92" s="24">
        <v>91</v>
      </c>
      <c r="B92" s="25">
        <v>2.1399999999999999E-2</v>
      </c>
      <c r="C92" s="25">
        <v>4.16</v>
      </c>
      <c r="D92" s="23">
        <f t="shared" si="47"/>
        <v>9.9999999999999395E-5</v>
      </c>
      <c r="E92" s="1">
        <f t="shared" si="48"/>
        <v>4.1599999999999748E-4</v>
      </c>
      <c r="F92" s="1">
        <f t="shared" si="36"/>
        <v>-8.8194957727573723E-5</v>
      </c>
      <c r="G92" s="1">
        <f t="shared" si="49"/>
        <v>4.065435394043661E-4</v>
      </c>
      <c r="H92" s="1">
        <f t="shared" si="37"/>
        <v>-3.786040838049563E-4</v>
      </c>
      <c r="I92" s="1">
        <f t="shared" si="50"/>
        <v>-1.723802416932043E-4</v>
      </c>
      <c r="J92" s="1">
        <f t="shared" si="38"/>
        <v>2.4872847295192636E-4</v>
      </c>
      <c r="K92" s="1">
        <f t="shared" si="51"/>
        <v>-3.3345186570628261E-4</v>
      </c>
      <c r="L92" s="1">
        <f t="shared" si="39"/>
        <v>2.7313967439322967E-4</v>
      </c>
      <c r="M92" s="1">
        <f t="shared" si="52"/>
        <v>3.1376857438621602E-4</v>
      </c>
      <c r="N92" s="1">
        <f t="shared" si="40"/>
        <v>-3.645435788982446E-4</v>
      </c>
      <c r="O92" s="1">
        <f t="shared" si="53"/>
        <v>2.0040952842631318E-4</v>
      </c>
      <c r="P92" s="1">
        <f t="shared" si="41"/>
        <v>-1.1856801318750932E-4</v>
      </c>
      <c r="Q92" s="1">
        <f t="shared" si="54"/>
        <v>-3.9874506423122596E-4</v>
      </c>
      <c r="R92" s="1">
        <f t="shared" si="42"/>
        <v>4.1481810250841274E-4</v>
      </c>
      <c r="S92" s="1">
        <f t="shared" si="55"/>
        <v>-3.1335951099621739E-5</v>
      </c>
      <c r="T92" s="1">
        <f t="shared" si="43"/>
        <v>-5.7320760924805235E-5</v>
      </c>
      <c r="U92" s="1">
        <f t="shared" si="56"/>
        <v>4.1203195308980493E-4</v>
      </c>
      <c r="V92" s="1">
        <f t="shared" si="44"/>
        <v>-3.9051328478401131E-4</v>
      </c>
      <c r="W92" s="1">
        <f t="shared" si="57"/>
        <v>-1.4337145604059273E-4</v>
      </c>
      <c r="X92" s="1">
        <f t="shared" si="45"/>
        <v>2.2290394671125964E-4</v>
      </c>
      <c r="Y92" s="1">
        <f t="shared" si="58"/>
        <v>-3.5124041700883713E-4</v>
      </c>
      <c r="Z92" s="1">
        <f t="shared" si="46"/>
        <v>-1.0003151442139946</v>
      </c>
      <c r="AA92" s="2">
        <f t="shared" si="59"/>
        <v>5.3356044040570865</v>
      </c>
      <c r="AB92" s="1">
        <f t="shared" si="60"/>
        <v>4.2962537176744178</v>
      </c>
      <c r="AI92" s="3"/>
      <c r="AJ92" s="4"/>
      <c r="AK92" s="4"/>
      <c r="AL92" s="4"/>
      <c r="AS92"/>
      <c r="AT92"/>
      <c r="AU92"/>
      <c r="AV92"/>
    </row>
    <row r="93" spans="1:48" ht="15" customHeight="1" x14ac:dyDescent="0.25">
      <c r="A93" s="24">
        <v>92</v>
      </c>
      <c r="B93" s="25">
        <v>2.1499999999999998E-2</v>
      </c>
      <c r="C93" s="25">
        <v>4.4800000000000004</v>
      </c>
      <c r="D93" s="23">
        <f t="shared" si="47"/>
        <v>1.0000000000000286E-4</v>
      </c>
      <c r="E93" s="1">
        <f t="shared" si="48"/>
        <v>4.480000000000129E-4</v>
      </c>
      <c r="F93" s="1">
        <f t="shared" si="36"/>
        <v>-1.1141306944985739E-4</v>
      </c>
      <c r="G93" s="1">
        <f t="shared" si="49"/>
        <v>4.3392525618563942E-4</v>
      </c>
      <c r="H93" s="1">
        <f t="shared" si="37"/>
        <v>-3.9258539265966291E-4</v>
      </c>
      <c r="I93" s="1">
        <f t="shared" si="50"/>
        <v>-2.1582564599757328E-4</v>
      </c>
      <c r="J93" s="1">
        <f t="shared" si="38"/>
        <v>3.0667710345606022E-4</v>
      </c>
      <c r="K93" s="1">
        <f t="shared" si="51"/>
        <v>-3.2657794508480283E-4</v>
      </c>
      <c r="L93" s="1">
        <f t="shared" si="39"/>
        <v>2.4005040415060001E-4</v>
      </c>
      <c r="M93" s="1">
        <f t="shared" si="52"/>
        <v>3.7825891062491193E-4</v>
      </c>
      <c r="N93" s="1">
        <f t="shared" si="40"/>
        <v>-4.2607331930024012E-4</v>
      </c>
      <c r="O93" s="1">
        <f t="shared" si="53"/>
        <v>1.3843961347998339E-4</v>
      </c>
      <c r="P93" s="1">
        <f t="shared" si="41"/>
        <v>-2.8130152749136273E-5</v>
      </c>
      <c r="Q93" s="1">
        <f t="shared" si="54"/>
        <v>-4.4711597433587835E-4</v>
      </c>
      <c r="R93" s="1">
        <f t="shared" si="42"/>
        <v>4.4006468832646575E-4</v>
      </c>
      <c r="S93" s="1">
        <f t="shared" si="55"/>
        <v>8.3946828934404041E-5</v>
      </c>
      <c r="T93" s="1">
        <f t="shared" si="43"/>
        <v>-1.9074912262115239E-4</v>
      </c>
      <c r="U93" s="1">
        <f t="shared" si="56"/>
        <v>4.0536251950479106E-4</v>
      </c>
      <c r="V93" s="1">
        <f t="shared" si="44"/>
        <v>-3.4518993276356743E-4</v>
      </c>
      <c r="W93" s="1">
        <f t="shared" si="57"/>
        <v>-2.8556594740741646E-4</v>
      </c>
      <c r="X93" s="1">
        <f t="shared" si="45"/>
        <v>3.6243961347998328E-4</v>
      </c>
      <c r="Y93" s="1">
        <f t="shared" si="58"/>
        <v>-2.6332779302704057E-4</v>
      </c>
      <c r="Z93" s="1">
        <f t="shared" si="46"/>
        <v>-0.96758773447816437</v>
      </c>
      <c r="AA93" s="2">
        <f t="shared" si="59"/>
        <v>5.3952355613965679</v>
      </c>
      <c r="AB93" s="1">
        <f t="shared" si="60"/>
        <v>4.3886122847497289</v>
      </c>
      <c r="AI93" s="3"/>
      <c r="AJ93" s="4"/>
      <c r="AK93" s="4"/>
      <c r="AL93" s="4"/>
      <c r="AS93"/>
      <c r="AT93"/>
      <c r="AU93"/>
      <c r="AV93"/>
    </row>
    <row r="94" spans="1:48" ht="15" customHeight="1" x14ac:dyDescent="0.25">
      <c r="A94" s="24">
        <v>93</v>
      </c>
      <c r="B94" s="25">
        <v>2.1600000000000001E-2</v>
      </c>
      <c r="C94" s="25">
        <v>4.4800000000000004</v>
      </c>
      <c r="D94" s="23">
        <f t="shared" si="47"/>
        <v>9.9999999999999395E-5</v>
      </c>
      <c r="E94" s="1">
        <f t="shared" si="48"/>
        <v>4.4799999999999734E-4</v>
      </c>
      <c r="F94" s="1">
        <f t="shared" si="36"/>
        <v>-1.276886295865483E-4</v>
      </c>
      <c r="G94" s="1">
        <f t="shared" si="49"/>
        <v>4.2941776147978192E-4</v>
      </c>
      <c r="H94" s="1">
        <f t="shared" si="37"/>
        <v>-3.7521256193887752E-4</v>
      </c>
      <c r="I94" s="1">
        <f t="shared" si="50"/>
        <v>-2.4478466733695073E-4</v>
      </c>
      <c r="J94" s="1">
        <f t="shared" si="38"/>
        <v>3.4157424493312666E-4</v>
      </c>
      <c r="K94" s="1">
        <f t="shared" si="51"/>
        <v>-2.8988107078310927E-4</v>
      </c>
      <c r="L94" s="1">
        <f t="shared" si="39"/>
        <v>1.8050208319972066E-4</v>
      </c>
      <c r="M94" s="1">
        <f t="shared" si="52"/>
        <v>4.1002804533416828E-4</v>
      </c>
      <c r="N94" s="1">
        <f t="shared" si="40"/>
        <v>-4.4446738618888359E-4</v>
      </c>
      <c r="O94" s="1">
        <f t="shared" si="53"/>
        <v>5.6149288636806778E-5</v>
      </c>
      <c r="P94" s="1">
        <f t="shared" si="41"/>
        <v>7.2861450007307587E-5</v>
      </c>
      <c r="Q94" s="1">
        <f t="shared" si="54"/>
        <v>-4.4203530300512226E-4</v>
      </c>
      <c r="R94" s="1">
        <f t="shared" si="42"/>
        <v>4.029335527017308E-4</v>
      </c>
      <c r="S94" s="1">
        <f t="shared" si="55"/>
        <v>1.9582786345961886E-4</v>
      </c>
      <c r="T94" s="1">
        <f t="shared" si="43"/>
        <v>-3.0254909803821572E-4</v>
      </c>
      <c r="U94" s="1">
        <f t="shared" si="56"/>
        <v>3.3040587657646124E-4</v>
      </c>
      <c r="V94" s="1">
        <f t="shared" si="44"/>
        <v>-2.3046891113411331E-4</v>
      </c>
      <c r="W94" s="1">
        <f t="shared" si="57"/>
        <v>-3.8417194197475405E-4</v>
      </c>
      <c r="X94" s="1">
        <f t="shared" si="45"/>
        <v>4.3392525618562473E-4</v>
      </c>
      <c r="Y94" s="1">
        <f t="shared" si="58"/>
        <v>-1.1141306944985196E-4</v>
      </c>
      <c r="Z94" s="1">
        <f t="shared" si="46"/>
        <v>-0.92920067167988485</v>
      </c>
      <c r="AA94" s="2">
        <f t="shared" si="59"/>
        <v>5.4531163927827597</v>
      </c>
      <c r="AB94" s="1">
        <f t="shared" si="60"/>
        <v>4.4848801789342003</v>
      </c>
      <c r="AI94" s="3"/>
      <c r="AJ94" s="4"/>
      <c r="AK94" s="4"/>
      <c r="AL94" s="4"/>
      <c r="AS94"/>
      <c r="AT94"/>
      <c r="AU94"/>
      <c r="AV94"/>
    </row>
    <row r="95" spans="1:48" ht="15" customHeight="1" x14ac:dyDescent="0.25">
      <c r="A95" s="24">
        <v>94</v>
      </c>
      <c r="B95" s="25">
        <v>2.1700000000000001E-2</v>
      </c>
      <c r="C95" s="25">
        <v>4.72</v>
      </c>
      <c r="D95" s="23">
        <f t="shared" si="47"/>
        <v>9.9999999999999395E-5</v>
      </c>
      <c r="E95" s="1">
        <f t="shared" si="48"/>
        <v>4.7199999999999711E-4</v>
      </c>
      <c r="F95" s="1">
        <f t="shared" si="36"/>
        <v>-1.5148538382900146E-4</v>
      </c>
      <c r="G95" s="1">
        <f t="shared" si="49"/>
        <v>4.4703039995751677E-4</v>
      </c>
      <c r="H95" s="1">
        <f t="shared" si="37"/>
        <v>-3.7476346816177661E-4</v>
      </c>
      <c r="I95" s="1">
        <f t="shared" si="50"/>
        <v>-2.8694310051185113E-4</v>
      </c>
      <c r="J95" s="1">
        <f t="shared" si="38"/>
        <v>3.9204126442042125E-4</v>
      </c>
      <c r="K95" s="1">
        <f t="shared" si="51"/>
        <v>-2.6284529098242305E-4</v>
      </c>
      <c r="L95" s="1">
        <f t="shared" si="39"/>
        <v>1.2311719096883261E-4</v>
      </c>
      <c r="M95" s="1">
        <f t="shared" si="52"/>
        <v>4.5566013352930197E-4</v>
      </c>
      <c r="N95" s="1">
        <f t="shared" si="40"/>
        <v>-4.7106861581814132E-4</v>
      </c>
      <c r="O95" s="1">
        <f t="shared" si="53"/>
        <v>-2.9637125217834814E-5</v>
      </c>
      <c r="P95" s="1">
        <f t="shared" si="41"/>
        <v>1.7925573308628923E-4</v>
      </c>
      <c r="Q95" s="1">
        <f t="shared" si="54"/>
        <v>-4.3663644162586143E-4</v>
      </c>
      <c r="R95" s="1">
        <f t="shared" si="42"/>
        <v>3.5600665170743793E-4</v>
      </c>
      <c r="S95" s="1">
        <f t="shared" si="55"/>
        <v>3.0990847671539455E-4</v>
      </c>
      <c r="T95" s="1">
        <f t="shared" si="43"/>
        <v>-4.0777185291501365E-4</v>
      </c>
      <c r="U95" s="1">
        <f t="shared" si="56"/>
        <v>2.3771015117208125E-4</v>
      </c>
      <c r="V95" s="1">
        <f t="shared" si="44"/>
        <v>-9.4263110802799189E-5</v>
      </c>
      <c r="W95" s="1">
        <f t="shared" si="57"/>
        <v>-4.6249158472536176E-4</v>
      </c>
      <c r="X95" s="1">
        <f t="shared" si="45"/>
        <v>4.6827813902043089E-4</v>
      </c>
      <c r="Y95" s="1">
        <f t="shared" si="58"/>
        <v>5.9157286242349413E-5</v>
      </c>
      <c r="Z95" s="1">
        <f t="shared" si="46"/>
        <v>-0.88084895783913508</v>
      </c>
      <c r="AA95" s="2">
        <f t="shared" si="59"/>
        <v>5.504885542761242</v>
      </c>
      <c r="AB95" s="1">
        <f t="shared" si="60"/>
        <v>4.5850010427534329</v>
      </c>
      <c r="AI95" s="3"/>
      <c r="AJ95" s="4"/>
      <c r="AK95" s="4"/>
      <c r="AL95" s="4"/>
      <c r="AS95"/>
      <c r="AT95"/>
      <c r="AU95"/>
      <c r="AV95"/>
    </row>
    <row r="96" spans="1:48" ht="15" customHeight="1" x14ac:dyDescent="0.25">
      <c r="A96" s="24">
        <v>95</v>
      </c>
      <c r="B96" s="25">
        <v>2.18E-2</v>
      </c>
      <c r="C96" s="25">
        <v>4.72</v>
      </c>
      <c r="D96" s="23">
        <f t="shared" si="47"/>
        <v>9.9999999999999395E-5</v>
      </c>
      <c r="E96" s="1">
        <f t="shared" si="48"/>
        <v>4.7199999999999711E-4</v>
      </c>
      <c r="F96" s="1">
        <f t="shared" si="36"/>
        <v>-1.6822640675265255E-4</v>
      </c>
      <c r="G96" s="1">
        <f t="shared" si="49"/>
        <v>4.4100326083951847E-4</v>
      </c>
      <c r="H96" s="1">
        <f t="shared" si="37"/>
        <v>-3.5208422064021282E-4</v>
      </c>
      <c r="I96" s="1">
        <f t="shared" si="50"/>
        <v>-3.1435760142896368E-4</v>
      </c>
      <c r="J96" s="1">
        <f t="shared" si="38"/>
        <v>4.1920040383999053E-4</v>
      </c>
      <c r="K96" s="1">
        <f t="shared" si="51"/>
        <v>-2.169216942133408E-4</v>
      </c>
      <c r="L96" s="1">
        <f t="shared" si="39"/>
        <v>5.3268213660286165E-5</v>
      </c>
      <c r="M96" s="1">
        <f t="shared" si="52"/>
        <v>4.6898453856544071E-4</v>
      </c>
      <c r="N96" s="1">
        <f t="shared" si="40"/>
        <v>-4.5717125205271104E-4</v>
      </c>
      <c r="O96" s="1">
        <f t="shared" si="53"/>
        <v>-1.1738162674181098E-4</v>
      </c>
      <c r="P96" s="1">
        <f t="shared" si="41"/>
        <v>2.7261431601530888E-4</v>
      </c>
      <c r="Q96" s="1">
        <f t="shared" si="54"/>
        <v>-3.853121263385083E-4</v>
      </c>
      <c r="R96" s="1">
        <f t="shared" si="42"/>
        <v>2.6284529098242283E-4</v>
      </c>
      <c r="S96" s="1">
        <f t="shared" si="55"/>
        <v>3.9204126442042136E-4</v>
      </c>
      <c r="T96" s="1">
        <f t="shared" si="43"/>
        <v>-4.5997668395526017E-4</v>
      </c>
      <c r="U96" s="1">
        <f t="shared" si="56"/>
        <v>1.0585579916811342E-4</v>
      </c>
      <c r="V96" s="1">
        <f t="shared" si="44"/>
        <v>6.5037017203142564E-5</v>
      </c>
      <c r="W96" s="1">
        <f t="shared" si="57"/>
        <v>-4.6749779292881737E-4</v>
      </c>
      <c r="X96" s="1">
        <f t="shared" si="45"/>
        <v>4.136167529807008E-4</v>
      </c>
      <c r="Y96" s="1">
        <f t="shared" si="58"/>
        <v>2.2738773417600865E-4</v>
      </c>
      <c r="Z96" s="1">
        <f t="shared" si="46"/>
        <v>-0.81972678839650115</v>
      </c>
      <c r="AA96" s="2">
        <f t="shared" si="59"/>
        <v>5.5453912826128748</v>
      </c>
      <c r="AB96" s="1">
        <f t="shared" si="60"/>
        <v>4.6866289520476991</v>
      </c>
      <c r="AI96" s="3"/>
      <c r="AJ96" s="4"/>
      <c r="AK96" s="4"/>
      <c r="AL96" s="4"/>
      <c r="AS96"/>
      <c r="AT96"/>
      <c r="AU96"/>
      <c r="AV96"/>
    </row>
    <row r="97" spans="1:48" ht="15" customHeight="1" x14ac:dyDescent="0.25">
      <c r="A97" s="24">
        <v>96</v>
      </c>
      <c r="B97" s="25">
        <v>2.1899999999999999E-2</v>
      </c>
      <c r="C97" s="25">
        <v>4.96</v>
      </c>
      <c r="D97" s="23">
        <f t="shared" si="47"/>
        <v>9.9999999999999395E-5</v>
      </c>
      <c r="E97" s="1">
        <f t="shared" si="48"/>
        <v>4.9599999999999699E-4</v>
      </c>
      <c r="F97" s="1">
        <f t="shared" si="36"/>
        <v>-1.9412133875125102E-4</v>
      </c>
      <c r="G97" s="1">
        <f t="shared" si="49"/>
        <v>4.5643499629346898E-4</v>
      </c>
      <c r="H97" s="1">
        <f t="shared" si="37"/>
        <v>-3.4405203968314947E-4</v>
      </c>
      <c r="I97" s="1">
        <f t="shared" si="50"/>
        <v>-3.5727327634439931E-4</v>
      </c>
      <c r="J97" s="1">
        <f t="shared" si="38"/>
        <v>4.634271554584768E-4</v>
      </c>
      <c r="K97" s="1">
        <f t="shared" si="51"/>
        <v>-1.767802918417711E-4</v>
      </c>
      <c r="L97" s="1">
        <f t="shared" si="39"/>
        <v>-1.8694330604286495E-5</v>
      </c>
      <c r="M97" s="1">
        <f t="shared" si="52"/>
        <v>4.9564757842972924E-4</v>
      </c>
      <c r="N97" s="1">
        <f t="shared" si="40"/>
        <v>-4.4879421802314378E-4</v>
      </c>
      <c r="O97" s="1">
        <f t="shared" si="53"/>
        <v>-2.1118652861627291E-4</v>
      </c>
      <c r="P97" s="1">
        <f t="shared" si="41"/>
        <v>3.6998680813039235E-4</v>
      </c>
      <c r="Q97" s="1">
        <f t="shared" si="54"/>
        <v>-3.3034188624738651E-4</v>
      </c>
      <c r="R97" s="1">
        <f t="shared" si="42"/>
        <v>1.5918803046437562E-4</v>
      </c>
      <c r="S97" s="1">
        <f t="shared" si="55"/>
        <v>4.6976075927739004E-4</v>
      </c>
      <c r="T97" s="1">
        <f t="shared" si="43"/>
        <v>-4.9459081452926169E-4</v>
      </c>
      <c r="U97" s="1">
        <f t="shared" si="56"/>
        <v>-3.7362095541852566E-5</v>
      </c>
      <c r="V97" s="1">
        <f t="shared" si="44"/>
        <v>2.2795161086825084E-4</v>
      </c>
      <c r="W97" s="1">
        <f t="shared" si="57"/>
        <v>-4.4051567861151843E-4</v>
      </c>
      <c r="X97" s="1">
        <f t="shared" si="45"/>
        <v>3.1616229891535133E-4</v>
      </c>
      <c r="Y97" s="1">
        <f t="shared" si="58"/>
        <v>3.8217456841678656E-4</v>
      </c>
      <c r="Z97" s="1">
        <f t="shared" si="46"/>
        <v>-0.7447784393417457</v>
      </c>
      <c r="AA97" s="2">
        <f t="shared" si="59"/>
        <v>5.5693472195267848</v>
      </c>
      <c r="AB97" s="1">
        <f t="shared" si="60"/>
        <v>4.7855332380163649</v>
      </c>
      <c r="AI97" s="3"/>
      <c r="AJ97" s="4"/>
      <c r="AK97" s="4"/>
      <c r="AL97" s="4"/>
      <c r="AS97"/>
      <c r="AT97"/>
      <c r="AU97"/>
      <c r="AV97"/>
    </row>
    <row r="98" spans="1:48" ht="15" customHeight="1" x14ac:dyDescent="0.25">
      <c r="A98" s="24">
        <v>97</v>
      </c>
      <c r="B98" s="25">
        <v>2.1999999999999999E-2</v>
      </c>
      <c r="C98" s="25">
        <v>4.88</v>
      </c>
      <c r="D98" s="23">
        <f t="shared" si="47"/>
        <v>1.0000000000000286E-4</v>
      </c>
      <c r="E98" s="1">
        <f t="shared" si="48"/>
        <v>4.8800000000001398E-4</v>
      </c>
      <c r="F98" s="1">
        <f t="shared" ref="F98:F129" si="61">E98*COS(1*120*PI()*B98)</f>
        <v>-2.0778029428376095E-4</v>
      </c>
      <c r="G98" s="1">
        <f t="shared" si="49"/>
        <v>4.4155560160343043E-4</v>
      </c>
      <c r="H98" s="1">
        <f t="shared" ref="H98:H129" si="62">E98*COS(2*120*PI()*B98)</f>
        <v>-3.1106290699737025E-4</v>
      </c>
      <c r="I98" s="1">
        <f t="shared" si="50"/>
        <v>-3.7601046247459527E-4</v>
      </c>
      <c r="J98" s="1">
        <f t="shared" ref="J98:J129" si="63">E98*COS(3*120*PI()*B98)</f>
        <v>4.7266858263078512E-4</v>
      </c>
      <c r="K98" s="1">
        <f t="shared" si="51"/>
        <v>-1.2136066493645407E-4</v>
      </c>
      <c r="L98" s="1">
        <f t="shared" ref="L98:L129" si="64">E98*COS(4*120*PI()*B98)</f>
        <v>-9.1442081517834254E-5</v>
      </c>
      <c r="M98" s="1">
        <f t="shared" si="52"/>
        <v>4.793561783556142E-4</v>
      </c>
      <c r="N98" s="1">
        <f t="shared" ref="N98:N129" si="65">E98*COS(5*120*PI()*B98)</f>
        <v>-3.9480029325498611E-4</v>
      </c>
      <c r="O98" s="1">
        <f t="shared" si="53"/>
        <v>-2.8683920311873445E-4</v>
      </c>
      <c r="P98" s="1">
        <f t="shared" ref="P98:P129" si="66">E98*COS(6*120*PI()*B98)</f>
        <v>4.2763765986141624E-4</v>
      </c>
      <c r="Q98" s="1">
        <f t="shared" si="54"/>
        <v>-2.3509579296164643E-4</v>
      </c>
      <c r="R98" s="1">
        <f t="shared" ref="R98:R129" si="67">E98*COS(7*120*PI()*B98)</f>
        <v>3.0641773530307597E-5</v>
      </c>
      <c r="S98" s="1">
        <f t="shared" si="55"/>
        <v>4.8703704347301035E-4</v>
      </c>
      <c r="T98" s="1">
        <f t="shared" ref="T98:T129" si="68">E98*COS(8*120*PI()*B98)</f>
        <v>-4.5373092511348116E-4</v>
      </c>
      <c r="U98" s="1">
        <f t="shared" si="56"/>
        <v>-1.7964478171012422E-4</v>
      </c>
      <c r="V98" s="1">
        <f t="shared" ref="V98:V129" si="69">E98*COS(9*120*PI()*B98)</f>
        <v>3.5573669018165472E-4</v>
      </c>
      <c r="W98" s="1">
        <f t="shared" si="57"/>
        <v>-3.340589876932142E-4</v>
      </c>
      <c r="X98" s="1">
        <f t="shared" ref="X98:X129" si="70">E98*COS(10*120*PI()*B98)</f>
        <v>1.5080029325498017E-4</v>
      </c>
      <c r="Y98" s="1">
        <f t="shared" si="58"/>
        <v>4.6411557995204773E-4</v>
      </c>
      <c r="Z98" s="1">
        <f t="shared" ref="Z98:Z129" si="71">($F$170*COS(1*120*PI()*B98))+($H$170*COS(2*120*PI()*B98))+($J$170*COS(3*120*PI()*B98))+($L$170*COS(4*120*PI()*B98))+($N$170*COS(5*120*PI()*B98))+($P$170*COS(6*120*PI()*B98))+($R$170*COS(7*120*PI()*B98))+($T$170*COS(8*120*PI()*B98))+($V$170*COS(9*120*PI()*B98))+($X$170*COS(10*120*PI()*B98))</f>
        <v>-0.65667634152293763</v>
      </c>
      <c r="AA98" s="2">
        <f t="shared" si="59"/>
        <v>5.572017427792419</v>
      </c>
      <c r="AB98" s="1">
        <f t="shared" si="60"/>
        <v>4.8763055441008074</v>
      </c>
      <c r="AI98" s="3"/>
      <c r="AJ98" s="4"/>
      <c r="AK98" s="4"/>
      <c r="AL98" s="4"/>
      <c r="AS98"/>
      <c r="AT98"/>
      <c r="AU98"/>
      <c r="AV98"/>
    </row>
    <row r="99" spans="1:48" ht="15" customHeight="1" x14ac:dyDescent="0.25">
      <c r="A99" s="24">
        <v>98</v>
      </c>
      <c r="B99" s="25">
        <v>2.2100000000000002E-2</v>
      </c>
      <c r="C99" s="25">
        <v>4.96</v>
      </c>
      <c r="D99" s="23">
        <f t="shared" si="47"/>
        <v>9.9999999999999395E-5</v>
      </c>
      <c r="E99" s="1">
        <f t="shared" si="48"/>
        <v>4.9599999999999699E-4</v>
      </c>
      <c r="F99" s="1">
        <f t="shared" si="61"/>
        <v>-2.2795161086825667E-4</v>
      </c>
      <c r="G99" s="1">
        <f t="shared" si="49"/>
        <v>4.4051567861151539E-4</v>
      </c>
      <c r="H99" s="1">
        <f t="shared" si="62"/>
        <v>-2.8647606089744282E-4</v>
      </c>
      <c r="I99" s="1">
        <f t="shared" si="50"/>
        <v>-4.0490426835572088E-4</v>
      </c>
      <c r="J99" s="1">
        <f t="shared" si="63"/>
        <v>4.9126886714553604E-4</v>
      </c>
      <c r="K99" s="1">
        <f t="shared" si="51"/>
        <v>-6.8343984179579812E-5</v>
      </c>
      <c r="L99" s="1">
        <f t="shared" si="64"/>
        <v>-1.6507849408340069E-4</v>
      </c>
      <c r="M99" s="1">
        <f t="shared" si="52"/>
        <v>4.6772330580285778E-4</v>
      </c>
      <c r="N99" s="1">
        <f t="shared" si="65"/>
        <v>-3.395353645406272E-4</v>
      </c>
      <c r="O99" s="1">
        <f t="shared" si="53"/>
        <v>-3.6156843920101821E-4</v>
      </c>
      <c r="P99" s="1">
        <f t="shared" si="66"/>
        <v>4.7716572510669581E-4</v>
      </c>
      <c r="Q99" s="1">
        <f t="shared" si="54"/>
        <v>-1.3538416001659199E-4</v>
      </c>
      <c r="R99" s="1">
        <f t="shared" si="67"/>
        <v>-9.9056150335149313E-5</v>
      </c>
      <c r="S99" s="1">
        <f t="shared" si="55"/>
        <v>4.8600810598258264E-4</v>
      </c>
      <c r="T99" s="1">
        <f t="shared" si="68"/>
        <v>-3.8611730157724083E-4</v>
      </c>
      <c r="U99" s="1">
        <f t="shared" si="56"/>
        <v>-3.1133491520018611E-4</v>
      </c>
      <c r="V99" s="1">
        <f t="shared" si="69"/>
        <v>4.5395962161997265E-4</v>
      </c>
      <c r="W99" s="1">
        <f t="shared" si="57"/>
        <v>-1.9984159211397477E-4</v>
      </c>
      <c r="X99" s="1">
        <f t="shared" si="70"/>
        <v>-3.1144097686540096E-5</v>
      </c>
      <c r="Y99" s="1">
        <f t="shared" si="58"/>
        <v>4.9502125730041958E-4</v>
      </c>
      <c r="Z99" s="1">
        <f t="shared" si="71"/>
        <v>-0.55754503650053344</v>
      </c>
      <c r="AA99" s="2">
        <f t="shared" si="59"/>
        <v>5.5498385892669742</v>
      </c>
      <c r="AB99" s="1">
        <f t="shared" si="60"/>
        <v>4.9532580105977662</v>
      </c>
      <c r="AI99" s="3"/>
      <c r="AJ99" s="4"/>
      <c r="AK99" s="4"/>
      <c r="AL99" s="4"/>
      <c r="AS99"/>
      <c r="AT99"/>
      <c r="AU99"/>
      <c r="AV99"/>
    </row>
    <row r="100" spans="1:48" ht="15" customHeight="1" x14ac:dyDescent="0.25">
      <c r="A100" s="24">
        <v>99</v>
      </c>
      <c r="B100" s="25">
        <v>2.2200000000000001E-2</v>
      </c>
      <c r="C100" s="25">
        <v>4.88</v>
      </c>
      <c r="D100" s="23">
        <f t="shared" si="47"/>
        <v>9.9999999999999395E-5</v>
      </c>
      <c r="E100" s="1">
        <f t="shared" si="48"/>
        <v>4.8799999999999706E-4</v>
      </c>
      <c r="F100" s="1">
        <f t="shared" si="61"/>
        <v>-2.4045094267556469E-4</v>
      </c>
      <c r="G100" s="1">
        <f t="shared" si="49"/>
        <v>4.246496722787261E-4</v>
      </c>
      <c r="H100" s="1">
        <f t="shared" si="62"/>
        <v>-2.5104649248537393E-4</v>
      </c>
      <c r="I100" s="1">
        <f t="shared" si="50"/>
        <v>-4.184730082224996E-4</v>
      </c>
      <c r="J100" s="1">
        <f t="shared" si="63"/>
        <v>4.8784588437024749E-4</v>
      </c>
      <c r="K100" s="1">
        <f t="shared" si="51"/>
        <v>-1.2263486576348331E-5</v>
      </c>
      <c r="L100" s="1">
        <f t="shared" si="64"/>
        <v>-2.2970351889668023E-4</v>
      </c>
      <c r="M100" s="1">
        <f t="shared" si="52"/>
        <v>4.3055811850025501E-4</v>
      </c>
      <c r="N100" s="1">
        <f t="shared" si="65"/>
        <v>-2.6148347594975033E-4</v>
      </c>
      <c r="O100" s="1">
        <f t="shared" si="53"/>
        <v>-4.1203202764497989E-4</v>
      </c>
      <c r="P100" s="1">
        <f t="shared" si="66"/>
        <v>4.8738363482373365E-4</v>
      </c>
      <c r="Q100" s="1">
        <f t="shared" si="54"/>
        <v>-2.4519227271726826E-5</v>
      </c>
      <c r="R100" s="1">
        <f t="shared" si="67"/>
        <v>-2.1881100945193711E-4</v>
      </c>
      <c r="S100" s="1">
        <f t="shared" si="55"/>
        <v>4.3619461498581275E-4</v>
      </c>
      <c r="T100" s="1">
        <f t="shared" si="68"/>
        <v>-2.7175530084623539E-4</v>
      </c>
      <c r="U100" s="1">
        <f t="shared" si="56"/>
        <v>-4.0533079880755328E-4</v>
      </c>
      <c r="V100" s="1">
        <f t="shared" si="69"/>
        <v>4.866135433271767E-4</v>
      </c>
      <c r="W100" s="1">
        <f t="shared" si="57"/>
        <v>-3.6759481097630096E-5</v>
      </c>
      <c r="X100" s="1">
        <f t="shared" si="70"/>
        <v>-2.0778029428375087E-4</v>
      </c>
      <c r="Y100" s="1">
        <f t="shared" si="58"/>
        <v>4.4155560160341639E-4</v>
      </c>
      <c r="Z100" s="1">
        <f t="shared" si="71"/>
        <v>-0.45048522519363998</v>
      </c>
      <c r="AA100" s="2">
        <f t="shared" si="59"/>
        <v>5.5008959143938885</v>
      </c>
      <c r="AB100" s="1">
        <f t="shared" si="60"/>
        <v>5.0113751470315737</v>
      </c>
      <c r="AI100" s="3"/>
      <c r="AJ100" s="4"/>
      <c r="AK100" s="4"/>
      <c r="AL100" s="4"/>
      <c r="AS100"/>
      <c r="AT100"/>
      <c r="AU100"/>
      <c r="AV100"/>
    </row>
    <row r="101" spans="1:48" ht="15" customHeight="1" x14ac:dyDescent="0.25">
      <c r="A101" s="24">
        <v>100</v>
      </c>
      <c r="B101" s="25">
        <v>2.23E-2</v>
      </c>
      <c r="C101" s="25">
        <v>4.96</v>
      </c>
      <c r="D101" s="23">
        <f t="shared" si="47"/>
        <v>9.9999999999999395E-5</v>
      </c>
      <c r="E101" s="1">
        <f t="shared" si="48"/>
        <v>4.9599999999999699E-4</v>
      </c>
      <c r="F101" s="1">
        <f t="shared" si="61"/>
        <v>-2.6048661646080069E-4</v>
      </c>
      <c r="G101" s="1">
        <f t="shared" si="49"/>
        <v>4.2209326297016486E-4</v>
      </c>
      <c r="H101" s="1">
        <f t="shared" si="62"/>
        <v>-2.2239807518065552E-4</v>
      </c>
      <c r="I101" s="1">
        <f t="shared" si="50"/>
        <v>-4.4334534637902371E-4</v>
      </c>
      <c r="J101" s="1">
        <f t="shared" si="63"/>
        <v>4.9408227013501046E-4</v>
      </c>
      <c r="K101" s="1">
        <f t="shared" si="51"/>
        <v>4.357419348916867E-5</v>
      </c>
      <c r="L101" s="1">
        <f t="shared" si="64"/>
        <v>-2.9656087159652604E-4</v>
      </c>
      <c r="M101" s="1">
        <f t="shared" si="52"/>
        <v>3.9757722449595349E-4</v>
      </c>
      <c r="N101" s="1">
        <f t="shared" si="65"/>
        <v>-1.8258977813159975E-4</v>
      </c>
      <c r="O101" s="1">
        <f t="shared" si="53"/>
        <v>-4.6116913700056962E-4</v>
      </c>
      <c r="P101" s="1">
        <f t="shared" si="66"/>
        <v>4.8834390992648282E-4</v>
      </c>
      <c r="Q101" s="1">
        <f t="shared" si="54"/>
        <v>8.6811437251737035E-5</v>
      </c>
      <c r="R101" s="1">
        <f t="shared" si="67"/>
        <v>-3.3034188624738825E-4</v>
      </c>
      <c r="S101" s="1">
        <f t="shared" si="55"/>
        <v>3.6998680813039083E-4</v>
      </c>
      <c r="T101" s="1">
        <f t="shared" si="68"/>
        <v>-1.4136955418511099E-4</v>
      </c>
      <c r="U101" s="1">
        <f t="shared" si="56"/>
        <v>-4.7542680735261449E-4</v>
      </c>
      <c r="V101" s="1">
        <f t="shared" si="69"/>
        <v>4.7882929286130065E-4</v>
      </c>
      <c r="W101" s="1">
        <f t="shared" si="57"/>
        <v>1.2937738711978904E-4</v>
      </c>
      <c r="X101" s="1">
        <f t="shared" si="70"/>
        <v>-3.6156843920101707E-4</v>
      </c>
      <c r="Y101" s="1">
        <f t="shared" si="58"/>
        <v>3.3953536454062844E-4</v>
      </c>
      <c r="Z101" s="1">
        <f t="shared" si="71"/>
        <v>-0.33897904813202628</v>
      </c>
      <c r="AA101" s="2">
        <f t="shared" si="59"/>
        <v>5.4251899352705237</v>
      </c>
      <c r="AB101" s="1">
        <f t="shared" si="60"/>
        <v>5.0471753449698227</v>
      </c>
      <c r="AI101" s="3"/>
      <c r="AJ101" s="4"/>
      <c r="AK101" s="4"/>
      <c r="AL101" s="4"/>
      <c r="AS101"/>
      <c r="AT101"/>
      <c r="AU101"/>
      <c r="AV101"/>
    </row>
    <row r="102" spans="1:48" ht="15" customHeight="1" x14ac:dyDescent="0.25">
      <c r="A102" s="24">
        <v>101</v>
      </c>
      <c r="B102" s="25">
        <v>2.24E-2</v>
      </c>
      <c r="C102" s="25">
        <v>4.88</v>
      </c>
      <c r="D102" s="23">
        <f t="shared" si="47"/>
        <v>9.9999999999999395E-5</v>
      </c>
      <c r="E102" s="1">
        <f t="shared" si="48"/>
        <v>4.8799999999999706E-4</v>
      </c>
      <c r="F102" s="1">
        <f t="shared" si="61"/>
        <v>-2.7175530084623349E-4</v>
      </c>
      <c r="G102" s="1">
        <f t="shared" si="49"/>
        <v>4.0533079880755452E-4</v>
      </c>
      <c r="H102" s="1">
        <f t="shared" si="62"/>
        <v>-1.8533219861463921E-4</v>
      </c>
      <c r="I102" s="1">
        <f t="shared" si="50"/>
        <v>-4.5143767693521221E-4</v>
      </c>
      <c r="J102" s="1">
        <f t="shared" si="63"/>
        <v>4.7816926556350952E-4</v>
      </c>
      <c r="K102" s="1">
        <f t="shared" si="51"/>
        <v>9.7458470491030387E-5</v>
      </c>
      <c r="L102" s="1">
        <f t="shared" si="64"/>
        <v>-3.4722941047812703E-4</v>
      </c>
      <c r="M102" s="1">
        <f t="shared" si="52"/>
        <v>3.4289318526183846E-4</v>
      </c>
      <c r="N102" s="1">
        <f t="shared" si="65"/>
        <v>-9.1442081517835894E-5</v>
      </c>
      <c r="O102" s="1">
        <f t="shared" si="53"/>
        <v>-4.7935617835559669E-4</v>
      </c>
      <c r="P102" s="1">
        <f t="shared" si="66"/>
        <v>4.4907314151454176E-4</v>
      </c>
      <c r="Q102" s="1">
        <f t="shared" si="54"/>
        <v>1.909903494165543E-4</v>
      </c>
      <c r="R102" s="1">
        <f t="shared" si="67"/>
        <v>-4.0871368354056313E-4</v>
      </c>
      <c r="S102" s="1">
        <f t="shared" si="55"/>
        <v>2.66640441206321E-4</v>
      </c>
      <c r="T102" s="1">
        <f t="shared" si="68"/>
        <v>6.1322274630700349E-6</v>
      </c>
      <c r="U102" s="1">
        <f t="shared" si="56"/>
        <v>-4.8796146957145938E-4</v>
      </c>
      <c r="V102" s="1">
        <f t="shared" si="69"/>
        <v>4.0188390764267349E-4</v>
      </c>
      <c r="W102" s="1">
        <f t="shared" si="57"/>
        <v>2.7682724717385061E-4</v>
      </c>
      <c r="X102" s="1">
        <f t="shared" si="70"/>
        <v>-4.5373092511346181E-4</v>
      </c>
      <c r="Y102" s="1">
        <f t="shared" si="58"/>
        <v>1.7964478171012715E-4</v>
      </c>
      <c r="Z102" s="1">
        <f t="shared" si="71"/>
        <v>-0.22627243631785698</v>
      </c>
      <c r="AA102" s="2">
        <f t="shared" si="59"/>
        <v>5.3246598020143132</v>
      </c>
      <c r="AB102" s="1">
        <f t="shared" si="60"/>
        <v>5.0593518235277815</v>
      </c>
      <c r="AI102" s="3"/>
      <c r="AJ102" s="4"/>
      <c r="AK102" s="4"/>
      <c r="AL102" s="4"/>
      <c r="AS102"/>
      <c r="AT102"/>
      <c r="AU102"/>
      <c r="AV102"/>
    </row>
    <row r="103" spans="1:48" ht="15" customHeight="1" x14ac:dyDescent="0.25">
      <c r="A103" s="24">
        <v>102</v>
      </c>
      <c r="B103" s="25">
        <v>2.2499999999999999E-2</v>
      </c>
      <c r="C103" s="25">
        <v>4.96</v>
      </c>
      <c r="D103" s="23">
        <f t="shared" si="47"/>
        <v>9.9999999999999395E-5</v>
      </c>
      <c r="E103" s="1">
        <f t="shared" si="48"/>
        <v>4.9599999999999699E-4</v>
      </c>
      <c r="F103" s="1">
        <f t="shared" si="61"/>
        <v>-2.9154148513706407E-4</v>
      </c>
      <c r="G103" s="1">
        <f t="shared" si="49"/>
        <v>4.0127242920997208E-4</v>
      </c>
      <c r="H103" s="1">
        <f t="shared" si="62"/>
        <v>-1.5327242920997499E-4</v>
      </c>
      <c r="I103" s="1">
        <f t="shared" si="50"/>
        <v>-4.717240320823927E-4</v>
      </c>
      <c r="J103" s="1">
        <f t="shared" si="63"/>
        <v>4.7172403208239373E-4</v>
      </c>
      <c r="K103" s="1">
        <f t="shared" si="51"/>
        <v>1.5327242920997169E-4</v>
      </c>
      <c r="L103" s="1">
        <f t="shared" si="64"/>
        <v>-4.0127242920996904E-4</v>
      </c>
      <c r="M103" s="1">
        <f t="shared" si="52"/>
        <v>2.9154148513706825E-4</v>
      </c>
      <c r="N103" s="1">
        <f t="shared" si="65"/>
        <v>-1.7014323977493259E-18</v>
      </c>
      <c r="O103" s="1">
        <f t="shared" si="53"/>
        <v>-4.9599999999999699E-4</v>
      </c>
      <c r="P103" s="1">
        <f t="shared" si="66"/>
        <v>4.0127242920997311E-4</v>
      </c>
      <c r="Q103" s="1">
        <f t="shared" si="54"/>
        <v>2.9154148513706272E-4</v>
      </c>
      <c r="R103" s="1">
        <f t="shared" si="67"/>
        <v>-4.7172403208239325E-4</v>
      </c>
      <c r="S103" s="1">
        <f t="shared" si="55"/>
        <v>1.5327242920997326E-4</v>
      </c>
      <c r="T103" s="1">
        <f t="shared" si="68"/>
        <v>1.5327242920996505E-4</v>
      </c>
      <c r="U103" s="1">
        <f t="shared" si="56"/>
        <v>-4.7172403208239585E-4</v>
      </c>
      <c r="V103" s="1">
        <f t="shared" si="69"/>
        <v>2.9154148513706966E-4</v>
      </c>
      <c r="W103" s="1">
        <f t="shared" si="57"/>
        <v>4.0127242920996801E-4</v>
      </c>
      <c r="X103" s="1">
        <f t="shared" si="70"/>
        <v>-4.9599999999999699E-4</v>
      </c>
      <c r="Y103" s="1">
        <f t="shared" si="58"/>
        <v>3.4028647954986517E-18</v>
      </c>
      <c r="Z103" s="1">
        <f t="shared" si="71"/>
        <v>-0.11483096740844426</v>
      </c>
      <c r="AA103" s="2">
        <f t="shared" si="59"/>
        <v>5.2029614754778812</v>
      </c>
      <c r="AB103" s="1">
        <f t="shared" si="60"/>
        <v>5.0490949659007622</v>
      </c>
      <c r="AI103" s="3"/>
      <c r="AJ103" s="4"/>
      <c r="AK103" s="4"/>
      <c r="AL103" s="4"/>
      <c r="AS103"/>
      <c r="AT103"/>
      <c r="AU103"/>
      <c r="AV103"/>
    </row>
    <row r="104" spans="1:48" ht="15" customHeight="1" x14ac:dyDescent="0.25">
      <c r="A104" s="24">
        <v>103</v>
      </c>
      <c r="B104" s="25">
        <v>2.2599999999999999E-2</v>
      </c>
      <c r="C104" s="25">
        <v>4.88</v>
      </c>
      <c r="D104" s="23">
        <f t="shared" si="47"/>
        <v>1.0000000000000286E-4</v>
      </c>
      <c r="E104" s="1">
        <f t="shared" si="48"/>
        <v>4.8800000000001398E-4</v>
      </c>
      <c r="F104" s="1">
        <f t="shared" si="61"/>
        <v>-3.0151549118809148E-4</v>
      </c>
      <c r="G104" s="1">
        <f t="shared" si="49"/>
        <v>3.8370875488268129E-4</v>
      </c>
      <c r="H104" s="1">
        <f t="shared" si="62"/>
        <v>-1.154115105475818E-4</v>
      </c>
      <c r="I104" s="1">
        <f t="shared" si="50"/>
        <v>-4.7415628566237428E-4</v>
      </c>
      <c r="J104" s="1">
        <f t="shared" si="63"/>
        <v>4.4413171369429112E-4</v>
      </c>
      <c r="K104" s="1">
        <f t="shared" si="51"/>
        <v>2.0221528352472727E-4</v>
      </c>
      <c r="L104" s="1">
        <f t="shared" si="64"/>
        <v>-4.3341058702102138E-4</v>
      </c>
      <c r="M104" s="1">
        <f t="shared" si="52"/>
        <v>2.2427497198329404E-4</v>
      </c>
      <c r="N104" s="1">
        <f t="shared" si="65"/>
        <v>9.1442081517832384E-5</v>
      </c>
      <c r="O104" s="1">
        <f t="shared" si="53"/>
        <v>-4.7935617835561452E-4</v>
      </c>
      <c r="P104" s="1">
        <f t="shared" si="66"/>
        <v>3.2041384880745393E-4</v>
      </c>
      <c r="Q104" s="1">
        <f t="shared" si="54"/>
        <v>3.6807467379922749E-4</v>
      </c>
      <c r="R104" s="1">
        <f t="shared" si="67"/>
        <v>-4.873836348237504E-4</v>
      </c>
      <c r="S104" s="1">
        <f t="shared" si="55"/>
        <v>2.4519227271729587E-5</v>
      </c>
      <c r="T104" s="1">
        <f t="shared" si="68"/>
        <v>2.8185547927007178E-4</v>
      </c>
      <c r="U104" s="1">
        <f t="shared" si="56"/>
        <v>-3.9837355434999922E-4</v>
      </c>
      <c r="V104" s="1">
        <f t="shared" si="69"/>
        <v>1.3908940008535778E-4</v>
      </c>
      <c r="W104" s="1">
        <f t="shared" si="57"/>
        <v>4.6775863304049126E-4</v>
      </c>
      <c r="X104" s="1">
        <f t="shared" si="70"/>
        <v>-4.5373092511348257E-4</v>
      </c>
      <c r="Y104" s="1">
        <f t="shared" si="58"/>
        <v>-1.7964478171012067E-4</v>
      </c>
      <c r="Z104" s="1">
        <f t="shared" si="71"/>
        <v>-5.9522843525694757E-3</v>
      </c>
      <c r="AA104" s="2">
        <f t="shared" si="59"/>
        <v>5.0650316808211722</v>
      </c>
      <c r="AB104" s="1">
        <f t="shared" si="60"/>
        <v>5.0200438542999279</v>
      </c>
      <c r="AI104" s="3"/>
      <c r="AJ104" s="4"/>
      <c r="AK104" s="4"/>
      <c r="AL104" s="4"/>
      <c r="AS104"/>
      <c r="AT104"/>
      <c r="AU104"/>
      <c r="AV104"/>
    </row>
    <row r="105" spans="1:48" ht="15" customHeight="1" x14ac:dyDescent="0.25">
      <c r="A105" s="24">
        <v>104</v>
      </c>
      <c r="B105" s="25">
        <v>2.2700000000000001E-2</v>
      </c>
      <c r="C105" s="25">
        <v>4.96</v>
      </c>
      <c r="D105" s="23">
        <f t="shared" si="47"/>
        <v>9.9999999999999395E-5</v>
      </c>
      <c r="E105" s="1">
        <f t="shared" si="48"/>
        <v>4.9599999999999699E-4</v>
      </c>
      <c r="F105" s="1">
        <f t="shared" si="61"/>
        <v>-3.2093975693844255E-4</v>
      </c>
      <c r="G105" s="1">
        <f t="shared" si="49"/>
        <v>3.7817148546167575E-4</v>
      </c>
      <c r="H105" s="1">
        <f t="shared" si="62"/>
        <v>-8.0668033936661472E-5</v>
      </c>
      <c r="I105" s="1">
        <f t="shared" si="50"/>
        <v>-4.8939622832709965E-4</v>
      </c>
      <c r="J105" s="1">
        <f t="shared" si="63"/>
        <v>4.2533322147204867E-4</v>
      </c>
      <c r="K105" s="1">
        <f t="shared" si="51"/>
        <v>2.5516200875562602E-4</v>
      </c>
      <c r="L105" s="1">
        <f t="shared" si="64"/>
        <v>-4.6976075927739053E-4</v>
      </c>
      <c r="M105" s="1">
        <f t="shared" si="52"/>
        <v>1.5918803046437437E-4</v>
      </c>
      <c r="N105" s="1">
        <f t="shared" si="65"/>
        <v>1.8258977813159985E-4</v>
      </c>
      <c r="O105" s="1">
        <f t="shared" si="53"/>
        <v>-4.6116913700056957E-4</v>
      </c>
      <c r="P105" s="1">
        <f t="shared" si="66"/>
        <v>2.3346915035400275E-4</v>
      </c>
      <c r="Q105" s="1">
        <f t="shared" si="54"/>
        <v>4.3761644831173462E-4</v>
      </c>
      <c r="R105" s="1">
        <f t="shared" si="67"/>
        <v>-4.8472498928982082E-4</v>
      </c>
      <c r="S105" s="1">
        <f t="shared" si="55"/>
        <v>-1.051555265213395E-4</v>
      </c>
      <c r="T105" s="1">
        <f t="shared" si="68"/>
        <v>3.9381923772932467E-4</v>
      </c>
      <c r="U105" s="1">
        <f t="shared" si="56"/>
        <v>-3.0153342765652151E-4</v>
      </c>
      <c r="V105" s="1">
        <f t="shared" si="69"/>
        <v>-2.492118181716691E-5</v>
      </c>
      <c r="W105" s="1">
        <f t="shared" si="57"/>
        <v>4.9537353047658162E-4</v>
      </c>
      <c r="X105" s="1">
        <f t="shared" si="70"/>
        <v>-3.6156843920101691E-4</v>
      </c>
      <c r="Y105" s="1">
        <f t="shared" si="58"/>
        <v>-3.3953536454062866E-4</v>
      </c>
      <c r="Z105" s="1">
        <f t="shared" si="71"/>
        <v>0.10040711291980747</v>
      </c>
      <c r="AA105" s="2">
        <f t="shared" si="59"/>
        <v>4.9164962695132219</v>
      </c>
      <c r="AB105" s="1">
        <f t="shared" si="60"/>
        <v>4.9778678402643548</v>
      </c>
      <c r="AI105" s="3"/>
      <c r="AJ105" s="4"/>
      <c r="AK105" s="4"/>
      <c r="AL105" s="4"/>
      <c r="AS105"/>
      <c r="AT105"/>
      <c r="AU105"/>
      <c r="AV105"/>
    </row>
    <row r="106" spans="1:48" ht="15" customHeight="1" x14ac:dyDescent="0.25">
      <c r="A106" s="24">
        <v>105</v>
      </c>
      <c r="B106" s="25">
        <v>2.2800000000000001E-2</v>
      </c>
      <c r="C106" s="25">
        <v>4.96</v>
      </c>
      <c r="D106" s="23">
        <f t="shared" si="47"/>
        <v>9.9999999999999395E-5</v>
      </c>
      <c r="E106" s="1">
        <f t="shared" si="48"/>
        <v>4.9599999999999699E-4</v>
      </c>
      <c r="F106" s="1">
        <f t="shared" si="61"/>
        <v>-3.34965072828026E-4</v>
      </c>
      <c r="G106" s="1">
        <f t="shared" si="49"/>
        <v>3.6580650620965209E-4</v>
      </c>
      <c r="H106" s="1">
        <f t="shared" si="62"/>
        <v>-4.3574193489168616E-5</v>
      </c>
      <c r="I106" s="1">
        <f t="shared" si="50"/>
        <v>-4.9408227013501046E-4</v>
      </c>
      <c r="J106" s="1">
        <f t="shared" si="63"/>
        <v>3.9381923772932364E-4</v>
      </c>
      <c r="K106" s="1">
        <f t="shared" si="51"/>
        <v>3.0153342765652281E-4</v>
      </c>
      <c r="L106" s="1">
        <f t="shared" si="64"/>
        <v>-4.8834390992648282E-4</v>
      </c>
      <c r="M106" s="1">
        <f t="shared" si="52"/>
        <v>8.6811437251736913E-5</v>
      </c>
      <c r="N106" s="1">
        <f t="shared" si="65"/>
        <v>2.6577009030957939E-4</v>
      </c>
      <c r="O106" s="1">
        <f t="shared" si="53"/>
        <v>-4.1878665104899774E-4</v>
      </c>
      <c r="P106" s="1">
        <f t="shared" si="66"/>
        <v>1.2937738711978717E-4</v>
      </c>
      <c r="Q106" s="1">
        <f t="shared" si="54"/>
        <v>4.7882929286130119E-4</v>
      </c>
      <c r="R106" s="1">
        <f t="shared" si="67"/>
        <v>-4.4051567861151544E-4</v>
      </c>
      <c r="S106" s="1">
        <f t="shared" si="55"/>
        <v>-2.2795161086825656E-4</v>
      </c>
      <c r="T106" s="1">
        <f t="shared" si="68"/>
        <v>4.6561199339631838E-4</v>
      </c>
      <c r="U106" s="1">
        <f t="shared" si="56"/>
        <v>-1.709428898945604E-4</v>
      </c>
      <c r="V106" s="1">
        <f t="shared" si="69"/>
        <v>-1.8837043137881354E-4</v>
      </c>
      <c r="W106" s="1">
        <f t="shared" si="57"/>
        <v>4.5883829458988784E-4</v>
      </c>
      <c r="X106" s="1">
        <f t="shared" si="70"/>
        <v>-2.1118652861627755E-4</v>
      </c>
      <c r="Y106" s="1">
        <f t="shared" si="58"/>
        <v>-4.4879421802314167E-4</v>
      </c>
      <c r="Z106" s="1">
        <f t="shared" si="71"/>
        <v>0.20556624165713738</v>
      </c>
      <c r="AA106" s="2">
        <f t="shared" si="59"/>
        <v>4.7630010526373558</v>
      </c>
      <c r="AB106" s="1">
        <f t="shared" si="60"/>
        <v>4.9295317521258184</v>
      </c>
      <c r="AI106" s="3"/>
      <c r="AJ106" s="4"/>
      <c r="AK106" s="4"/>
      <c r="AL106" s="4"/>
      <c r="AS106"/>
      <c r="AT106"/>
      <c r="AU106"/>
      <c r="AV106"/>
    </row>
    <row r="107" spans="1:48" ht="15" customHeight="1" x14ac:dyDescent="0.25">
      <c r="A107" s="24">
        <v>106</v>
      </c>
      <c r="B107" s="25">
        <v>2.29E-2</v>
      </c>
      <c r="C107" s="25">
        <v>4.88</v>
      </c>
      <c r="D107" s="23">
        <f t="shared" si="47"/>
        <v>9.9999999999999395E-5</v>
      </c>
      <c r="E107" s="1">
        <f t="shared" si="48"/>
        <v>4.8799999999999706E-4</v>
      </c>
      <c r="F107" s="1">
        <f t="shared" si="61"/>
        <v>-3.4289318526183608E-4</v>
      </c>
      <c r="G107" s="1">
        <f t="shared" si="49"/>
        <v>3.4722941047812941E-4</v>
      </c>
      <c r="H107" s="1">
        <f t="shared" si="62"/>
        <v>-6.1322274630768501E-6</v>
      </c>
      <c r="I107" s="1">
        <f t="shared" si="50"/>
        <v>-4.8796146957145932E-4</v>
      </c>
      <c r="J107" s="1">
        <f t="shared" si="63"/>
        <v>3.5151080414529612E-4</v>
      </c>
      <c r="K107" s="1">
        <f t="shared" si="51"/>
        <v>3.3850281323664715E-4</v>
      </c>
      <c r="L107" s="1">
        <f t="shared" si="64"/>
        <v>-4.8784588437024743E-4</v>
      </c>
      <c r="M107" s="1">
        <f t="shared" si="52"/>
        <v>1.2263486576350244E-5</v>
      </c>
      <c r="N107" s="1">
        <f t="shared" si="65"/>
        <v>3.3405898769319782E-4</v>
      </c>
      <c r="O107" s="1">
        <f t="shared" si="53"/>
        <v>-3.5573669018164691E-4</v>
      </c>
      <c r="P107" s="1">
        <f t="shared" si="66"/>
        <v>1.8392809142926919E-5</v>
      </c>
      <c r="Q107" s="1">
        <f t="shared" si="54"/>
        <v>4.8765326264860464E-4</v>
      </c>
      <c r="R107" s="1">
        <f t="shared" si="67"/>
        <v>-3.5990640127078511E-4</v>
      </c>
      <c r="S107" s="1">
        <f t="shared" si="55"/>
        <v>-3.2956241036305971E-4</v>
      </c>
      <c r="T107" s="1">
        <f t="shared" si="68"/>
        <v>4.8738363482373344E-4</v>
      </c>
      <c r="U107" s="1">
        <f t="shared" si="56"/>
        <v>-2.4519227271730647E-5</v>
      </c>
      <c r="V107" s="1">
        <f t="shared" si="69"/>
        <v>-3.2501379130790882E-4</v>
      </c>
      <c r="W107" s="1">
        <f t="shared" si="57"/>
        <v>3.6401927896700232E-4</v>
      </c>
      <c r="X107" s="1">
        <f t="shared" si="70"/>
        <v>-3.0641773530305348E-5</v>
      </c>
      <c r="Y107" s="1">
        <f t="shared" si="58"/>
        <v>-4.8703704347299355E-4</v>
      </c>
      <c r="Z107" s="1">
        <f t="shared" si="71"/>
        <v>0.31182728301640228</v>
      </c>
      <c r="AA107" s="2">
        <f t="shared" si="59"/>
        <v>4.6095517508320265</v>
      </c>
      <c r="AB107" s="1">
        <f t="shared" si="60"/>
        <v>4.8823434916797543</v>
      </c>
      <c r="AI107" s="3"/>
      <c r="AJ107" s="4"/>
      <c r="AK107" s="4"/>
      <c r="AL107" s="4"/>
      <c r="AS107"/>
      <c r="AT107"/>
      <c r="AU107"/>
      <c r="AV107"/>
    </row>
    <row r="108" spans="1:48" ht="15" customHeight="1" x14ac:dyDescent="0.25">
      <c r="A108" s="24">
        <v>107</v>
      </c>
      <c r="B108" s="25">
        <v>2.3E-2</v>
      </c>
      <c r="C108" s="25">
        <v>4.88</v>
      </c>
      <c r="D108" s="23">
        <f t="shared" si="47"/>
        <v>9.9999999999999395E-5</v>
      </c>
      <c r="E108" s="1">
        <f t="shared" si="48"/>
        <v>4.8799999999999706E-4</v>
      </c>
      <c r="F108" s="1">
        <f t="shared" si="61"/>
        <v>-3.5573669018164621E-4</v>
      </c>
      <c r="G108" s="1">
        <f t="shared" si="49"/>
        <v>3.3405898769319858E-4</v>
      </c>
      <c r="H108" s="1">
        <f t="shared" si="62"/>
        <v>3.0641773530303376E-5</v>
      </c>
      <c r="I108" s="1">
        <f t="shared" si="50"/>
        <v>-4.8703704347299371E-4</v>
      </c>
      <c r="J108" s="1">
        <f t="shared" si="63"/>
        <v>3.1106290699735962E-4</v>
      </c>
      <c r="K108" s="1">
        <f t="shared" si="51"/>
        <v>3.7601046247458215E-4</v>
      </c>
      <c r="L108" s="1">
        <f t="shared" si="64"/>
        <v>-4.8415197424146262E-4</v>
      </c>
      <c r="M108" s="1">
        <f t="shared" si="52"/>
        <v>-6.1162617979377382E-5</v>
      </c>
      <c r="N108" s="1">
        <f t="shared" si="65"/>
        <v>3.9480029325497044E-4</v>
      </c>
      <c r="O108" s="1">
        <f t="shared" si="53"/>
        <v>-2.8683920311872724E-4</v>
      </c>
      <c r="P108" s="1">
        <f t="shared" si="66"/>
        <v>-9.1442081517830744E-5</v>
      </c>
      <c r="Q108" s="1">
        <f t="shared" si="54"/>
        <v>4.7935617835559766E-4</v>
      </c>
      <c r="R108" s="1">
        <f t="shared" si="67"/>
        <v>-2.6148347594974773E-4</v>
      </c>
      <c r="S108" s="1">
        <f t="shared" si="55"/>
        <v>-4.1203202764498157E-4</v>
      </c>
      <c r="T108" s="1">
        <f t="shared" si="68"/>
        <v>4.7266858263077054E-4</v>
      </c>
      <c r="U108" s="1">
        <f t="shared" si="56"/>
        <v>1.213606649364431E-4</v>
      </c>
      <c r="V108" s="1">
        <f t="shared" si="69"/>
        <v>-4.276376598614003E-4</v>
      </c>
      <c r="W108" s="1">
        <f t="shared" si="57"/>
        <v>2.350957929616403E-4</v>
      </c>
      <c r="X108" s="1">
        <f t="shared" si="70"/>
        <v>1.5080029325496857E-4</v>
      </c>
      <c r="Y108" s="1">
        <f t="shared" si="58"/>
        <v>-4.6411557995203374E-4</v>
      </c>
      <c r="Z108" s="1">
        <f t="shared" si="71"/>
        <v>0.42200308830712607</v>
      </c>
      <c r="AA108" s="2">
        <f t="shared" si="59"/>
        <v>4.4599465243231551</v>
      </c>
      <c r="AB108" s="1">
        <f t="shared" si="60"/>
        <v>4.8429140704616067</v>
      </c>
      <c r="AI108" s="3"/>
      <c r="AJ108" s="4"/>
      <c r="AK108" s="4"/>
      <c r="AL108" s="4"/>
      <c r="AS108"/>
      <c r="AT108"/>
      <c r="AU108"/>
      <c r="AV108"/>
    </row>
    <row r="109" spans="1:48" ht="15" customHeight="1" x14ac:dyDescent="0.25">
      <c r="A109" s="24">
        <v>108</v>
      </c>
      <c r="B109" s="25">
        <v>2.3099999999999999E-2</v>
      </c>
      <c r="C109" s="25">
        <v>4.96</v>
      </c>
      <c r="D109" s="23">
        <f t="shared" si="47"/>
        <v>9.9999999999999395E-5</v>
      </c>
      <c r="E109" s="1">
        <f t="shared" si="48"/>
        <v>4.9599999999999699E-4</v>
      </c>
      <c r="F109" s="1">
        <f t="shared" si="61"/>
        <v>-3.7410868484510457E-4</v>
      </c>
      <c r="G109" s="1">
        <f t="shared" si="49"/>
        <v>3.2566653485346518E-4</v>
      </c>
      <c r="H109" s="1">
        <f t="shared" si="62"/>
        <v>6.8343984179578132E-5</v>
      </c>
      <c r="I109" s="1">
        <f t="shared" si="50"/>
        <v>-4.9126886714553626E-4</v>
      </c>
      <c r="J109" s="1">
        <f t="shared" si="63"/>
        <v>2.7101159598019682E-4</v>
      </c>
      <c r="K109" s="1">
        <f t="shared" si="51"/>
        <v>4.1541390786089914E-4</v>
      </c>
      <c r="L109" s="1">
        <f t="shared" si="64"/>
        <v>-4.7716572510669679E-4</v>
      </c>
      <c r="M109" s="1">
        <f t="shared" si="52"/>
        <v>-1.3538416001658871E-4</v>
      </c>
      <c r="N109" s="1">
        <f t="shared" si="65"/>
        <v>4.4879421802314237E-4</v>
      </c>
      <c r="O109" s="1">
        <f t="shared" si="53"/>
        <v>-2.11186528616276E-4</v>
      </c>
      <c r="P109" s="1">
        <f t="shared" si="66"/>
        <v>-1.998415921139733E-4</v>
      </c>
      <c r="Q109" s="1">
        <f t="shared" si="54"/>
        <v>4.5395962161997325E-4</v>
      </c>
      <c r="R109" s="1">
        <f t="shared" si="67"/>
        <v>-1.4733262446220823E-4</v>
      </c>
      <c r="S109" s="1">
        <f t="shared" si="55"/>
        <v>-4.7361281419433206E-4</v>
      </c>
      <c r="T109" s="1">
        <f t="shared" si="68"/>
        <v>4.2209326297016871E-4</v>
      </c>
      <c r="U109" s="1">
        <f t="shared" si="56"/>
        <v>2.6048661646079445E-4</v>
      </c>
      <c r="V109" s="1">
        <f t="shared" si="69"/>
        <v>-4.8939622832709878E-4</v>
      </c>
      <c r="W109" s="1">
        <f t="shared" si="57"/>
        <v>8.0668033936667001E-5</v>
      </c>
      <c r="X109" s="1">
        <f t="shared" si="70"/>
        <v>3.1616229891534602E-4</v>
      </c>
      <c r="Y109" s="1">
        <f t="shared" si="58"/>
        <v>-3.8217456841679089E-4</v>
      </c>
      <c r="Z109" s="1">
        <f t="shared" si="71"/>
        <v>0.53883855050345719</v>
      </c>
      <c r="AA109" s="2">
        <f t="shared" si="59"/>
        <v>4.3163703032661642</v>
      </c>
      <c r="AB109" s="1">
        <f t="shared" si="60"/>
        <v>4.8161733116009469</v>
      </c>
      <c r="AI109" s="3"/>
      <c r="AJ109" s="4"/>
      <c r="AK109" s="4"/>
      <c r="AL109" s="4"/>
      <c r="AS109"/>
      <c r="AT109"/>
      <c r="AU109"/>
      <c r="AV109"/>
    </row>
    <row r="110" spans="1:48" ht="15" customHeight="1" x14ac:dyDescent="0.25">
      <c r="A110" s="24">
        <v>109</v>
      </c>
      <c r="B110" s="25">
        <v>2.3199999999999998E-2</v>
      </c>
      <c r="C110" s="25">
        <v>4.88</v>
      </c>
      <c r="D110" s="23">
        <f t="shared" si="47"/>
        <v>1.0000000000000286E-4</v>
      </c>
      <c r="E110" s="1">
        <f t="shared" si="48"/>
        <v>4.8800000000001398E-4</v>
      </c>
      <c r="F110" s="1">
        <f t="shared" si="61"/>
        <v>-3.7988960316471805E-4</v>
      </c>
      <c r="G110" s="1">
        <f t="shared" si="49"/>
        <v>3.0631338430987088E-4</v>
      </c>
      <c r="H110" s="1">
        <f t="shared" si="62"/>
        <v>1.0345946964196488E-4</v>
      </c>
      <c r="I110" s="1">
        <f t="shared" si="50"/>
        <v>-4.7690684430129221E-4</v>
      </c>
      <c r="J110" s="1">
        <f t="shared" si="63"/>
        <v>2.1881100945194302E-4</v>
      </c>
      <c r="K110" s="1">
        <f t="shared" si="51"/>
        <v>4.3619461498582875E-4</v>
      </c>
      <c r="L110" s="1">
        <f t="shared" si="64"/>
        <v>-4.4413171369429123E-4</v>
      </c>
      <c r="M110" s="1">
        <f t="shared" si="52"/>
        <v>-2.0221528352472711E-4</v>
      </c>
      <c r="N110" s="1">
        <f t="shared" si="65"/>
        <v>4.7266858263078464E-4</v>
      </c>
      <c r="O110" s="1">
        <f t="shared" si="53"/>
        <v>-1.2136066493645611E-4</v>
      </c>
      <c r="P110" s="1">
        <f t="shared" si="66"/>
        <v>-2.9177763173207573E-4</v>
      </c>
      <c r="Q110" s="1">
        <f t="shared" si="54"/>
        <v>3.9116468861700028E-4</v>
      </c>
      <c r="R110" s="1">
        <f t="shared" si="67"/>
        <v>-1.839280914292947E-5</v>
      </c>
      <c r="S110" s="1">
        <f t="shared" si="55"/>
        <v>-4.8765326264862149E-4</v>
      </c>
      <c r="T110" s="1">
        <f t="shared" si="68"/>
        <v>3.204138488074542E-4</v>
      </c>
      <c r="U110" s="1">
        <f t="shared" si="56"/>
        <v>3.6807467379922722E-4</v>
      </c>
      <c r="V110" s="1">
        <f t="shared" si="69"/>
        <v>-4.8046739525026686E-4</v>
      </c>
      <c r="W110" s="1">
        <f t="shared" si="57"/>
        <v>-8.5411252779932131E-5</v>
      </c>
      <c r="X110" s="1">
        <f t="shared" si="70"/>
        <v>4.2763765986141423E-4</v>
      </c>
      <c r="Y110" s="1">
        <f t="shared" si="58"/>
        <v>-2.3509579296165009E-4</v>
      </c>
      <c r="Z110" s="1">
        <f t="shared" si="71"/>
        <v>0.66441626574281132</v>
      </c>
      <c r="AA110" s="2">
        <f t="shared" si="59"/>
        <v>4.1791970429361776</v>
      </c>
      <c r="AB110" s="1">
        <f t="shared" si="60"/>
        <v>4.8045777665103149</v>
      </c>
      <c r="AI110" s="3"/>
      <c r="AJ110" s="4"/>
      <c r="AK110" s="4"/>
      <c r="AL110" s="4"/>
      <c r="AS110"/>
      <c r="AT110"/>
      <c r="AU110"/>
      <c r="AV110"/>
    </row>
    <row r="111" spans="1:48" ht="15" customHeight="1" x14ac:dyDescent="0.25">
      <c r="A111" s="24">
        <v>110</v>
      </c>
      <c r="B111" s="25">
        <v>2.3300000000000001E-2</v>
      </c>
      <c r="C111" s="25">
        <v>4.88</v>
      </c>
      <c r="D111" s="23">
        <f t="shared" si="47"/>
        <v>9.9999999999999395E-5</v>
      </c>
      <c r="E111" s="1">
        <f t="shared" si="48"/>
        <v>4.8799999999999706E-4</v>
      </c>
      <c r="F111" s="1">
        <f t="shared" si="61"/>
        <v>-3.9116468861698499E-4</v>
      </c>
      <c r="G111" s="1">
        <f t="shared" si="49"/>
        <v>2.9177763173206798E-4</v>
      </c>
      <c r="H111" s="1">
        <f t="shared" si="62"/>
        <v>1.3908940008534626E-4</v>
      </c>
      <c r="I111" s="1">
        <f t="shared" si="50"/>
        <v>-4.6775863304047695E-4</v>
      </c>
      <c r="J111" s="1">
        <f t="shared" si="63"/>
        <v>1.681857465091627E-4</v>
      </c>
      <c r="K111" s="1">
        <f t="shared" si="51"/>
        <v>4.5810212253508803E-4</v>
      </c>
      <c r="L111" s="1">
        <f t="shared" si="64"/>
        <v>-4.087136835405641E-4</v>
      </c>
      <c r="M111" s="1">
        <f t="shared" si="52"/>
        <v>-2.6664044120631948E-4</v>
      </c>
      <c r="N111" s="1">
        <f t="shared" si="65"/>
        <v>4.8703704347299366E-4</v>
      </c>
      <c r="O111" s="1">
        <f t="shared" si="53"/>
        <v>-3.0641773530303674E-5</v>
      </c>
      <c r="P111" s="1">
        <f t="shared" si="66"/>
        <v>-3.7207194537358516E-4</v>
      </c>
      <c r="Q111" s="1">
        <f t="shared" si="54"/>
        <v>3.1576330924588594E-4</v>
      </c>
      <c r="R111" s="1">
        <f t="shared" si="67"/>
        <v>1.0944413134329882E-4</v>
      </c>
      <c r="S111" s="1">
        <f t="shared" si="55"/>
        <v>-4.7556911391984644E-4</v>
      </c>
      <c r="T111" s="1">
        <f t="shared" si="68"/>
        <v>1.9661834062827097E-4</v>
      </c>
      <c r="U111" s="1">
        <f t="shared" si="56"/>
        <v>4.4663769223900294E-4</v>
      </c>
      <c r="V111" s="1">
        <f t="shared" si="69"/>
        <v>-4.2464967227872502E-4</v>
      </c>
      <c r="W111" s="1">
        <f t="shared" si="57"/>
        <v>-2.404509426755665E-4</v>
      </c>
      <c r="X111" s="1">
        <f t="shared" si="70"/>
        <v>4.8415197424146256E-4</v>
      </c>
      <c r="Y111" s="1">
        <f t="shared" si="58"/>
        <v>-6.1162617979377979E-5</v>
      </c>
      <c r="Z111" s="1">
        <f t="shared" si="71"/>
        <v>0.7996399800723577</v>
      </c>
      <c r="AA111" s="2">
        <f t="shared" si="59"/>
        <v>4.0470174584838583</v>
      </c>
      <c r="AB111" s="1">
        <f t="shared" si="60"/>
        <v>4.8076218963875412</v>
      </c>
      <c r="AI111" s="3"/>
      <c r="AJ111" s="4"/>
      <c r="AK111" s="4"/>
      <c r="AL111" s="4"/>
      <c r="AS111"/>
      <c r="AT111"/>
      <c r="AU111"/>
      <c r="AV111"/>
    </row>
    <row r="112" spans="1:48" ht="15" customHeight="1" x14ac:dyDescent="0.25">
      <c r="A112" s="24">
        <v>111</v>
      </c>
      <c r="B112" s="25">
        <v>2.3400000000000001E-2</v>
      </c>
      <c r="C112" s="25">
        <v>4.88</v>
      </c>
      <c r="D112" s="23">
        <f t="shared" si="47"/>
        <v>9.9999999999999395E-5</v>
      </c>
      <c r="E112" s="1">
        <f t="shared" si="48"/>
        <v>4.8799999999999706E-4</v>
      </c>
      <c r="F112" s="1">
        <f t="shared" si="61"/>
        <v>-4.0188390764267013E-4</v>
      </c>
      <c r="G112" s="1">
        <f t="shared" si="49"/>
        <v>2.7682724717385555E-4</v>
      </c>
      <c r="H112" s="1">
        <f t="shared" si="62"/>
        <v>1.7392899681206519E-4</v>
      </c>
      <c r="I112" s="1">
        <f t="shared" si="50"/>
        <v>-4.5595252391882399E-4</v>
      </c>
      <c r="J112" s="1">
        <f t="shared" si="63"/>
        <v>1.154115105475763E-4</v>
      </c>
      <c r="K112" s="1">
        <f t="shared" si="51"/>
        <v>4.7415628566235818E-4</v>
      </c>
      <c r="L112" s="1">
        <f t="shared" si="64"/>
        <v>-3.6401927896699885E-4</v>
      </c>
      <c r="M112" s="1">
        <f t="shared" si="52"/>
        <v>-3.2501379130791267E-4</v>
      </c>
      <c r="N112" s="1">
        <f t="shared" si="65"/>
        <v>4.841519742414624E-4</v>
      </c>
      <c r="O112" s="1">
        <f t="shared" si="53"/>
        <v>6.1162617979378927E-5</v>
      </c>
      <c r="P112" s="1">
        <f t="shared" si="66"/>
        <v>-4.3341058702100777E-4</v>
      </c>
      <c r="Q112" s="1">
        <f t="shared" si="54"/>
        <v>2.2427497198328355E-4</v>
      </c>
      <c r="R112" s="1">
        <f t="shared" si="67"/>
        <v>2.2970351889668126E-4</v>
      </c>
      <c r="S112" s="1">
        <f t="shared" si="55"/>
        <v>-4.3055811850025442E-4</v>
      </c>
      <c r="T112" s="1">
        <f t="shared" si="68"/>
        <v>5.5073915818259234E-5</v>
      </c>
      <c r="U112" s="1">
        <f t="shared" si="56"/>
        <v>4.8488231953376111E-4</v>
      </c>
      <c r="V112" s="1">
        <f t="shared" si="69"/>
        <v>-3.2041384880744455E-4</v>
      </c>
      <c r="W112" s="1">
        <f t="shared" si="57"/>
        <v>-3.6807467379921323E-4</v>
      </c>
      <c r="X112" s="1">
        <f t="shared" si="70"/>
        <v>4.7266858263076973E-4</v>
      </c>
      <c r="Y112" s="1">
        <f t="shared" si="58"/>
        <v>1.213606649364461E-4</v>
      </c>
      <c r="Z112" s="1">
        <f t="shared" si="71"/>
        <v>0.94387860822218606</v>
      </c>
      <c r="AA112" s="2">
        <f t="shared" si="59"/>
        <v>3.9168798034039938</v>
      </c>
      <c r="AB112" s="1">
        <f t="shared" si="60"/>
        <v>4.8217228694575054</v>
      </c>
      <c r="AI112" s="3"/>
      <c r="AJ112" s="4"/>
      <c r="AK112" s="4"/>
      <c r="AL112" s="4"/>
      <c r="AS112"/>
      <c r="AT112"/>
      <c r="AU112"/>
      <c r="AV112"/>
    </row>
    <row r="113" spans="1:48" ht="15" customHeight="1" x14ac:dyDescent="0.25">
      <c r="A113" s="24">
        <v>112</v>
      </c>
      <c r="B113" s="25">
        <v>2.35E-2</v>
      </c>
      <c r="C113" s="25">
        <v>4.72</v>
      </c>
      <c r="D113" s="23">
        <f t="shared" si="47"/>
        <v>9.9999999999999395E-5</v>
      </c>
      <c r="E113" s="1">
        <f t="shared" si="48"/>
        <v>4.7199999999999711E-4</v>
      </c>
      <c r="F113" s="1">
        <f t="shared" si="61"/>
        <v>-3.9852278083694849E-4</v>
      </c>
      <c r="G113" s="1">
        <f t="shared" si="49"/>
        <v>2.5291024723008511E-4</v>
      </c>
      <c r="H113" s="1">
        <f t="shared" si="62"/>
        <v>2.0096782561871245E-4</v>
      </c>
      <c r="I113" s="1">
        <f t="shared" si="50"/>
        <v>-4.2707836876395888E-4</v>
      </c>
      <c r="J113" s="1">
        <f t="shared" si="63"/>
        <v>5.9157286242350565E-5</v>
      </c>
      <c r="K113" s="1">
        <f t="shared" si="51"/>
        <v>4.6827813902043072E-4</v>
      </c>
      <c r="L113" s="1">
        <f t="shared" si="64"/>
        <v>-3.008641231613807E-4</v>
      </c>
      <c r="M113" s="1">
        <f t="shared" si="52"/>
        <v>-3.6368225059016948E-4</v>
      </c>
      <c r="N113" s="1">
        <f t="shared" si="65"/>
        <v>4.4889867569130969E-4</v>
      </c>
      <c r="O113" s="1">
        <f t="shared" si="53"/>
        <v>1.458560213449743E-4</v>
      </c>
      <c r="P113" s="1">
        <f t="shared" si="66"/>
        <v>-4.5717125205271142E-4</v>
      </c>
      <c r="Q113" s="1">
        <f t="shared" si="54"/>
        <v>1.1738162674180942E-4</v>
      </c>
      <c r="R113" s="1">
        <f t="shared" si="67"/>
        <v>3.2310623399833864E-4</v>
      </c>
      <c r="S113" s="1">
        <f t="shared" si="55"/>
        <v>-3.4407319214290458E-4</v>
      </c>
      <c r="T113" s="1">
        <f t="shared" si="68"/>
        <v>-8.8443980484458889E-5</v>
      </c>
      <c r="U113" s="1">
        <f t="shared" si="56"/>
        <v>4.6363958234393871E-4</v>
      </c>
      <c r="V113" s="1">
        <f t="shared" si="69"/>
        <v>-1.7375478886717127E-4</v>
      </c>
      <c r="W113" s="1">
        <f t="shared" si="57"/>
        <v>-4.3885450133925025E-4</v>
      </c>
      <c r="X113" s="1">
        <f t="shared" si="70"/>
        <v>3.818560213449728E-4</v>
      </c>
      <c r="Y113" s="1">
        <f t="shared" si="58"/>
        <v>2.7743463908204565E-4</v>
      </c>
      <c r="Z113" s="1">
        <f t="shared" si="71"/>
        <v>1.094830667184904</v>
      </c>
      <c r="AA113" s="2">
        <f t="shared" si="59"/>
        <v>3.7847039928952211</v>
      </c>
      <c r="AB113" s="1">
        <f t="shared" si="60"/>
        <v>4.8404991179114507</v>
      </c>
      <c r="AI113" s="3"/>
      <c r="AJ113" s="4"/>
      <c r="AK113" s="4"/>
      <c r="AL113" s="4"/>
      <c r="AS113"/>
      <c r="AT113"/>
      <c r="AU113"/>
      <c r="AV113"/>
    </row>
    <row r="114" spans="1:48" ht="15" customHeight="1" x14ac:dyDescent="0.25">
      <c r="A114" s="24">
        <v>113</v>
      </c>
      <c r="B114" s="25">
        <v>2.3599999999999999E-2</v>
      </c>
      <c r="C114" s="25">
        <v>4.8</v>
      </c>
      <c r="D114" s="23">
        <f t="shared" si="47"/>
        <v>9.9999999999999395E-5</v>
      </c>
      <c r="E114" s="1">
        <f t="shared" si="48"/>
        <v>4.7999999999999708E-4</v>
      </c>
      <c r="F114" s="1">
        <f t="shared" si="61"/>
        <v>-4.1468324025255814E-4</v>
      </c>
      <c r="G114" s="1">
        <f t="shared" si="49"/>
        <v>2.4173913678516426E-4</v>
      </c>
      <c r="H114" s="1">
        <f t="shared" si="62"/>
        <v>2.3650912394317745E-4</v>
      </c>
      <c r="I114" s="1">
        <f t="shared" si="50"/>
        <v>-4.176882022413704E-4</v>
      </c>
      <c r="J114" s="1">
        <f t="shared" si="63"/>
        <v>6.0316991440101928E-6</v>
      </c>
      <c r="K114" s="1">
        <f t="shared" si="51"/>
        <v>4.7996210121782883E-4</v>
      </c>
      <c r="L114" s="1">
        <f t="shared" si="64"/>
        <v>-2.4693097621512373E-4</v>
      </c>
      <c r="M114" s="1">
        <f t="shared" si="52"/>
        <v>-4.1161279497294934E-4</v>
      </c>
      <c r="N114" s="1">
        <f t="shared" si="65"/>
        <v>4.2062720642105302E-4</v>
      </c>
      <c r="O114" s="1">
        <f t="shared" si="53"/>
        <v>2.3124176356881999E-4</v>
      </c>
      <c r="P114" s="1">
        <f t="shared" si="66"/>
        <v>-4.7984841085598102E-4</v>
      </c>
      <c r="Q114" s="1">
        <f t="shared" si="54"/>
        <v>1.2062445812803869E-5</v>
      </c>
      <c r="R114" s="1">
        <f t="shared" si="67"/>
        <v>4.0847735126144872E-4</v>
      </c>
      <c r="S114" s="1">
        <f t="shared" si="55"/>
        <v>-2.5208382238142186E-4</v>
      </c>
      <c r="T114" s="1">
        <f t="shared" si="68"/>
        <v>-2.2593788743935394E-4</v>
      </c>
      <c r="U114" s="1">
        <f t="shared" si="56"/>
        <v>4.234997886887773E-4</v>
      </c>
      <c r="V114" s="1">
        <f t="shared" si="69"/>
        <v>-1.8091287681573103E-5</v>
      </c>
      <c r="W114" s="1">
        <f t="shared" si="57"/>
        <v>-4.7965894686747976E-4</v>
      </c>
      <c r="X114" s="1">
        <f t="shared" si="70"/>
        <v>2.5719686158992051E-4</v>
      </c>
      <c r="Y114" s="1">
        <f t="shared" si="58"/>
        <v>4.0527740424096243E-4</v>
      </c>
      <c r="Z114" s="1">
        <f t="shared" si="71"/>
        <v>1.248637082392815</v>
      </c>
      <c r="AA114" s="2">
        <f t="shared" si="59"/>
        <v>3.6458084982989809</v>
      </c>
      <c r="AB114" s="1">
        <f t="shared" si="60"/>
        <v>4.8554100385231216</v>
      </c>
      <c r="AI114" s="3"/>
      <c r="AJ114" s="4"/>
      <c r="AK114" s="4"/>
      <c r="AL114" s="4"/>
      <c r="AS114"/>
      <c r="AT114"/>
      <c r="AU114"/>
      <c r="AV114"/>
    </row>
    <row r="115" spans="1:48" ht="15" customHeight="1" x14ac:dyDescent="0.25">
      <c r="A115" s="24">
        <v>114</v>
      </c>
      <c r="B115" s="25">
        <v>2.3699999999999999E-2</v>
      </c>
      <c r="C115" s="25">
        <v>4.72</v>
      </c>
      <c r="D115" s="23">
        <f t="shared" si="47"/>
        <v>1.0000000000000286E-4</v>
      </c>
      <c r="E115" s="1">
        <f t="shared" si="48"/>
        <v>4.7200000000001348E-4</v>
      </c>
      <c r="F115" s="1">
        <f t="shared" si="61"/>
        <v>-4.1644145887730945E-4</v>
      </c>
      <c r="G115" s="1">
        <f t="shared" si="49"/>
        <v>2.2217225598204407E-4</v>
      </c>
      <c r="H115" s="1">
        <f t="shared" si="62"/>
        <v>2.628452909824308E-4</v>
      </c>
      <c r="I115" s="1">
        <f t="shared" si="50"/>
        <v>-3.9204126442043572E-4</v>
      </c>
      <c r="J115" s="1">
        <f t="shared" si="63"/>
        <v>-4.7370729409773855E-5</v>
      </c>
      <c r="K115" s="1">
        <f t="shared" si="51"/>
        <v>4.696168800151872E-4</v>
      </c>
      <c r="L115" s="1">
        <f t="shared" si="64"/>
        <v>-1.7925573308629847E-4</v>
      </c>
      <c r="M115" s="1">
        <f t="shared" si="52"/>
        <v>-4.3663644162587537E-4</v>
      </c>
      <c r="N115" s="1">
        <f t="shared" si="65"/>
        <v>3.6368225059018352E-4</v>
      </c>
      <c r="O115" s="1">
        <f t="shared" si="53"/>
        <v>3.0086412316138937E-4</v>
      </c>
      <c r="P115" s="1">
        <f t="shared" si="66"/>
        <v>-4.6249158472537808E-4</v>
      </c>
      <c r="Q115" s="1">
        <f t="shared" si="54"/>
        <v>-9.4263110802800991E-5</v>
      </c>
      <c r="R115" s="1">
        <f t="shared" si="67"/>
        <v>4.524222844162145E-4</v>
      </c>
      <c r="S115" s="1">
        <f t="shared" si="55"/>
        <v>-1.3452909188583196E-4</v>
      </c>
      <c r="T115" s="1">
        <f t="shared" si="68"/>
        <v>-3.3584483964278739E-4</v>
      </c>
      <c r="U115" s="1">
        <f t="shared" si="56"/>
        <v>3.3165078574507123E-4</v>
      </c>
      <c r="V115" s="1">
        <f t="shared" si="69"/>
        <v>1.402036265043602E-4</v>
      </c>
      <c r="W115" s="1">
        <f t="shared" si="57"/>
        <v>-4.5069606512042966E-4</v>
      </c>
      <c r="X115" s="1">
        <f t="shared" si="70"/>
        <v>8.8443980484466506E-5</v>
      </c>
      <c r="Y115" s="1">
        <f t="shared" si="58"/>
        <v>4.6363958234395394E-4</v>
      </c>
      <c r="Z115" s="1">
        <f t="shared" si="71"/>
        <v>1.400234073519641</v>
      </c>
      <c r="AA115" s="2">
        <f t="shared" si="59"/>
        <v>3.4954776208517306</v>
      </c>
      <c r="AB115" s="1">
        <f t="shared" si="60"/>
        <v>4.8566761522026969</v>
      </c>
      <c r="AI115" s="3"/>
      <c r="AJ115" s="4"/>
      <c r="AK115" s="4"/>
      <c r="AL115" s="4"/>
      <c r="AS115"/>
      <c r="AT115"/>
      <c r="AU115"/>
      <c r="AV115"/>
    </row>
    <row r="116" spans="1:48" ht="15" customHeight="1" x14ac:dyDescent="0.25">
      <c r="A116" s="24">
        <v>115</v>
      </c>
      <c r="B116" s="25">
        <v>2.3800000000000002E-2</v>
      </c>
      <c r="C116" s="25">
        <v>4.72</v>
      </c>
      <c r="D116" s="23">
        <f t="shared" si="47"/>
        <v>9.9999999999999395E-5</v>
      </c>
      <c r="E116" s="1">
        <f t="shared" si="48"/>
        <v>4.7199999999999711E-4</v>
      </c>
      <c r="F116" s="1">
        <f t="shared" si="61"/>
        <v>-4.2451927873932437E-4</v>
      </c>
      <c r="G116" s="1">
        <f t="shared" si="49"/>
        <v>2.0631864185923936E-4</v>
      </c>
      <c r="H116" s="1">
        <f t="shared" si="62"/>
        <v>2.9162973737863554E-4</v>
      </c>
      <c r="I116" s="1">
        <f t="shared" si="50"/>
        <v>-3.711281399684822E-4</v>
      </c>
      <c r="J116" s="1">
        <f t="shared" si="63"/>
        <v>-1.0006735588320995E-4</v>
      </c>
      <c r="K116" s="1">
        <f t="shared" si="51"/>
        <v>4.6127055432418433E-4</v>
      </c>
      <c r="L116" s="1">
        <f t="shared" si="64"/>
        <v>-1.1162752659519852E-4</v>
      </c>
      <c r="M116" s="1">
        <f t="shared" si="52"/>
        <v>-4.5861017793572299E-4</v>
      </c>
      <c r="N116" s="1">
        <f t="shared" si="65"/>
        <v>3.0086412316137956E-4</v>
      </c>
      <c r="O116" s="1">
        <f t="shared" si="53"/>
        <v>3.6368225059017041E-4</v>
      </c>
      <c r="P116" s="1">
        <f t="shared" si="66"/>
        <v>-4.2957001816331471E-4</v>
      </c>
      <c r="Q116" s="1">
        <f t="shared" si="54"/>
        <v>-1.9558527422883034E-4</v>
      </c>
      <c r="R116" s="1">
        <f t="shared" si="67"/>
        <v>4.7185093734171478E-4</v>
      </c>
      <c r="S116" s="1">
        <f t="shared" si="55"/>
        <v>-1.1861405049252282E-5</v>
      </c>
      <c r="T116" s="1">
        <f t="shared" si="68"/>
        <v>-4.1920040383998933E-4</v>
      </c>
      <c r="U116" s="1">
        <f t="shared" si="56"/>
        <v>2.1692169421334305E-4</v>
      </c>
      <c r="V116" s="1">
        <f t="shared" si="69"/>
        <v>2.8221115200314904E-4</v>
      </c>
      <c r="W116" s="1">
        <f t="shared" si="57"/>
        <v>-3.7833961685905006E-4</v>
      </c>
      <c r="X116" s="1">
        <f t="shared" si="70"/>
        <v>-8.844398048446183E-5</v>
      </c>
      <c r="Y116" s="1">
        <f t="shared" si="58"/>
        <v>4.6363958234393811E-4</v>
      </c>
      <c r="Z116" s="1">
        <f t="shared" si="71"/>
        <v>1.5439024154664502</v>
      </c>
      <c r="AA116" s="2">
        <f t="shared" si="59"/>
        <v>3.3294953160425598</v>
      </c>
      <c r="AB116" s="1">
        <f t="shared" si="60"/>
        <v>4.8343621893403359</v>
      </c>
      <c r="AI116" s="3"/>
      <c r="AJ116" s="4"/>
      <c r="AK116" s="4"/>
      <c r="AL116" s="4"/>
      <c r="AS116"/>
      <c r="AT116"/>
      <c r="AU116"/>
      <c r="AV116"/>
    </row>
    <row r="117" spans="1:48" ht="15" customHeight="1" x14ac:dyDescent="0.25">
      <c r="A117" s="24">
        <v>116</v>
      </c>
      <c r="B117" s="25">
        <v>2.3900000000000001E-2</v>
      </c>
      <c r="C117" s="25">
        <v>4.5599999999999996</v>
      </c>
      <c r="D117" s="23">
        <f t="shared" si="47"/>
        <v>9.9999999999999395E-5</v>
      </c>
      <c r="E117" s="1">
        <f t="shared" si="48"/>
        <v>4.5599999999999721E-4</v>
      </c>
      <c r="F117" s="1">
        <f t="shared" si="61"/>
        <v>-4.1734997471513561E-4</v>
      </c>
      <c r="G117" s="1">
        <f t="shared" si="49"/>
        <v>1.8372533468542955E-4</v>
      </c>
      <c r="H117" s="1">
        <f t="shared" si="62"/>
        <v>3.0795176050318445E-4</v>
      </c>
      <c r="I117" s="1">
        <f t="shared" si="50"/>
        <v>-3.3630598151532595E-4</v>
      </c>
      <c r="J117" s="1">
        <f t="shared" si="63"/>
        <v>-1.4635028607208736E-4</v>
      </c>
      <c r="K117" s="1">
        <f t="shared" si="51"/>
        <v>4.3187682707760045E-4</v>
      </c>
      <c r="L117" s="1">
        <f t="shared" si="64"/>
        <v>-4.0060145627140825E-5</v>
      </c>
      <c r="M117" s="1">
        <f t="shared" si="52"/>
        <v>-4.5423692576928367E-4</v>
      </c>
      <c r="N117" s="1">
        <f t="shared" si="65"/>
        <v>2.1967967539037969E-4</v>
      </c>
      <c r="O117" s="1">
        <f t="shared" si="53"/>
        <v>3.9959584609999994E-4</v>
      </c>
      <c r="P117" s="1">
        <f t="shared" si="66"/>
        <v>-3.6205962178340978E-4</v>
      </c>
      <c r="Q117" s="1">
        <f t="shared" si="54"/>
        <v>-2.7721621574873962E-4</v>
      </c>
      <c r="R117" s="1">
        <f t="shared" si="67"/>
        <v>4.4306407020908818E-4</v>
      </c>
      <c r="S117" s="1">
        <f t="shared" si="55"/>
        <v>1.0784354264281956E-4</v>
      </c>
      <c r="T117" s="1">
        <f t="shared" si="68"/>
        <v>-4.4896133654531413E-4</v>
      </c>
      <c r="U117" s="1">
        <f t="shared" si="56"/>
        <v>7.9810514892729713E-5</v>
      </c>
      <c r="V117" s="1">
        <f t="shared" si="69"/>
        <v>3.7875173003328592E-4</v>
      </c>
      <c r="W117" s="1">
        <f t="shared" si="57"/>
        <v>-2.5393528111861558E-4</v>
      </c>
      <c r="X117" s="1">
        <f t="shared" si="70"/>
        <v>-2.4433701851042314E-4</v>
      </c>
      <c r="Y117" s="1">
        <f t="shared" si="58"/>
        <v>3.8501353402891508E-4</v>
      </c>
      <c r="Z117" s="1">
        <f t="shared" si="71"/>
        <v>1.673939893542258</v>
      </c>
      <c r="AA117" s="2">
        <f t="shared" si="59"/>
        <v>3.1445805065719443</v>
      </c>
      <c r="AB117" s="1">
        <f t="shared" si="60"/>
        <v>4.779484857945528</v>
      </c>
      <c r="AI117" s="3"/>
      <c r="AJ117" s="4"/>
      <c r="AK117" s="4"/>
      <c r="AL117" s="4"/>
      <c r="AS117"/>
      <c r="AT117"/>
      <c r="AU117"/>
      <c r="AV117"/>
    </row>
    <row r="118" spans="1:48" ht="15" customHeight="1" x14ac:dyDescent="0.25">
      <c r="A118" s="24">
        <v>117</v>
      </c>
      <c r="B118" s="25">
        <v>2.4E-2</v>
      </c>
      <c r="C118" s="25">
        <v>4.6399999999999997</v>
      </c>
      <c r="D118" s="23">
        <f t="shared" si="47"/>
        <v>9.9999999999999395E-5</v>
      </c>
      <c r="E118" s="1">
        <f t="shared" si="48"/>
        <v>4.6399999999999718E-4</v>
      </c>
      <c r="F118" s="1">
        <f t="shared" si="61"/>
        <v>-4.3141628945214607E-4</v>
      </c>
      <c r="G118" s="1">
        <f t="shared" si="49"/>
        <v>1.7080979244568954E-4</v>
      </c>
      <c r="H118" s="1">
        <f t="shared" si="62"/>
        <v>3.3824144312353291E-4</v>
      </c>
      <c r="I118" s="1">
        <f t="shared" si="50"/>
        <v>-3.1762985715090959E-4</v>
      </c>
      <c r="J118" s="1">
        <f t="shared" si="63"/>
        <v>-1.9756159128619325E-4</v>
      </c>
      <c r="K118" s="1">
        <f t="shared" si="51"/>
        <v>4.1983975234423019E-4</v>
      </c>
      <c r="L118" s="1">
        <f t="shared" si="64"/>
        <v>2.9134801061601234E-5</v>
      </c>
      <c r="M118" s="1">
        <f t="shared" si="52"/>
        <v>-4.6308440199071518E-4</v>
      </c>
      <c r="N118" s="1">
        <f t="shared" si="65"/>
        <v>1.4338388538997552E-4</v>
      </c>
      <c r="O118" s="1">
        <f t="shared" si="53"/>
        <v>4.4129022356094829E-4</v>
      </c>
      <c r="P118" s="1">
        <f t="shared" si="66"/>
        <v>-2.9576473124338898E-4</v>
      </c>
      <c r="Q118" s="1">
        <f t="shared" si="54"/>
        <v>-3.5751814464796508E-4</v>
      </c>
      <c r="R118" s="1">
        <f t="shared" si="67"/>
        <v>4.0660629954034983E-4</v>
      </c>
      <c r="S118" s="1">
        <f t="shared" si="55"/>
        <v>2.2353370478319525E-4</v>
      </c>
      <c r="T118" s="1">
        <f t="shared" si="68"/>
        <v>-4.6034122140991494E-4</v>
      </c>
      <c r="U118" s="1">
        <f t="shared" si="56"/>
        <v>-5.8154620373836821E-5</v>
      </c>
      <c r="V118" s="1">
        <f t="shared" si="69"/>
        <v>4.4942258676368109E-4</v>
      </c>
      <c r="W118" s="1">
        <f t="shared" si="57"/>
        <v>-1.1539210764449591E-4</v>
      </c>
      <c r="X118" s="1">
        <f t="shared" si="70"/>
        <v>-3.7538388538997235E-4</v>
      </c>
      <c r="Y118" s="1">
        <f t="shared" si="58"/>
        <v>2.7273235706370725E-4</v>
      </c>
      <c r="Z118" s="1">
        <f t="shared" si="71"/>
        <v>1.785364492969661</v>
      </c>
      <c r="AA118" s="2">
        <f t="shared" si="59"/>
        <v>2.9386761739374654</v>
      </c>
      <c r="AB118" s="1">
        <f t="shared" si="60"/>
        <v>4.6850051247384519</v>
      </c>
      <c r="AI118" s="3"/>
      <c r="AJ118" s="4"/>
      <c r="AK118" s="4"/>
      <c r="AL118" s="4"/>
      <c r="AS118"/>
      <c r="AT118"/>
      <c r="AU118"/>
      <c r="AV118"/>
    </row>
    <row r="119" spans="1:48" ht="15" customHeight="1" x14ac:dyDescent="0.25">
      <c r="A119" s="24">
        <v>118</v>
      </c>
      <c r="B119" s="25">
        <v>2.41E-2</v>
      </c>
      <c r="C119" s="25">
        <v>4.4800000000000004</v>
      </c>
      <c r="D119" s="23">
        <f t="shared" si="47"/>
        <v>9.9999999999999395E-5</v>
      </c>
      <c r="E119" s="1">
        <f t="shared" si="48"/>
        <v>4.4799999999999734E-4</v>
      </c>
      <c r="F119" s="1">
        <f t="shared" si="61"/>
        <v>-4.224597600800007E-4</v>
      </c>
      <c r="G119" s="1">
        <f t="shared" si="49"/>
        <v>1.4910315594629736E-4</v>
      </c>
      <c r="H119" s="1">
        <f t="shared" si="62"/>
        <v>3.4875111110202407E-4</v>
      </c>
      <c r="I119" s="1">
        <f t="shared" si="50"/>
        <v>-2.8120572985823253E-4</v>
      </c>
      <c r="J119" s="1">
        <f t="shared" si="63"/>
        <v>-2.3527823422265845E-4</v>
      </c>
      <c r="K119" s="1">
        <f t="shared" si="51"/>
        <v>3.8124552784402007E-4</v>
      </c>
      <c r="L119" s="1">
        <f t="shared" si="64"/>
        <v>9.497918524507892E-5</v>
      </c>
      <c r="M119" s="1">
        <f t="shared" si="52"/>
        <v>-4.3781611935854827E-4</v>
      </c>
      <c r="N119" s="1">
        <f t="shared" si="65"/>
        <v>5.6149288636807652E-5</v>
      </c>
      <c r="O119" s="1">
        <f t="shared" si="53"/>
        <v>4.4446738618888343E-4</v>
      </c>
      <c r="P119" s="1">
        <f t="shared" si="66"/>
        <v>-2.0087568080833461E-4</v>
      </c>
      <c r="Q119" s="1">
        <f t="shared" si="54"/>
        <v>-4.0044095801976308E-4</v>
      </c>
      <c r="R119" s="1">
        <f t="shared" si="67"/>
        <v>3.226984431497805E-4</v>
      </c>
      <c r="S119" s="1">
        <f t="shared" si="55"/>
        <v>3.1075668100413468E-4</v>
      </c>
      <c r="T119" s="1">
        <f t="shared" si="68"/>
        <v>-4.0772747486687649E-4</v>
      </c>
      <c r="U119" s="1">
        <f t="shared" si="56"/>
        <v>-1.8564026028498832E-4</v>
      </c>
      <c r="V119" s="1">
        <f t="shared" si="69"/>
        <v>4.4626785689613893E-4</v>
      </c>
      <c r="W119" s="1">
        <f t="shared" si="57"/>
        <v>3.935733605472884E-5</v>
      </c>
      <c r="X119" s="1">
        <f t="shared" si="70"/>
        <v>-4.3392525618562435E-4</v>
      </c>
      <c r="Y119" s="1">
        <f t="shared" si="58"/>
        <v>1.1141306944985366E-4</v>
      </c>
      <c r="Z119" s="1">
        <f t="shared" si="71"/>
        <v>1.874549605991245</v>
      </c>
      <c r="AA119" s="2">
        <f t="shared" si="59"/>
        <v>2.7110676618820153</v>
      </c>
      <c r="AB119" s="1">
        <f t="shared" si="60"/>
        <v>4.546581725704586</v>
      </c>
      <c r="AI119" s="3"/>
      <c r="AJ119" s="4"/>
      <c r="AK119" s="4"/>
      <c r="AL119" s="4"/>
      <c r="AS119"/>
      <c r="AT119"/>
      <c r="AU119"/>
      <c r="AV119"/>
    </row>
    <row r="120" spans="1:48" ht="15" customHeight="1" x14ac:dyDescent="0.25">
      <c r="A120" s="24">
        <v>119</v>
      </c>
      <c r="B120" s="25">
        <v>2.4199999999999999E-2</v>
      </c>
      <c r="C120" s="25">
        <v>4.4800000000000004</v>
      </c>
      <c r="D120" s="23">
        <f t="shared" si="47"/>
        <v>9.9999999999999395E-5</v>
      </c>
      <c r="E120" s="1">
        <f t="shared" si="48"/>
        <v>4.4799999999999734E-4</v>
      </c>
      <c r="F120" s="1">
        <f t="shared" si="61"/>
        <v>-4.2777931604649338E-4</v>
      </c>
      <c r="G120" s="1">
        <f t="shared" si="49"/>
        <v>1.3307462854651131E-4</v>
      </c>
      <c r="H120" s="1">
        <f t="shared" si="62"/>
        <v>3.6894260373753271E-4</v>
      </c>
      <c r="I120" s="1">
        <f t="shared" si="50"/>
        <v>-2.5413648920878624E-4</v>
      </c>
      <c r="J120" s="1">
        <f t="shared" si="63"/>
        <v>-2.7680110666446759E-4</v>
      </c>
      <c r="K120" s="1">
        <f t="shared" si="51"/>
        <v>3.5225721759720363E-4</v>
      </c>
      <c r="L120" s="1">
        <f t="shared" si="64"/>
        <v>1.5967252166353347E-4</v>
      </c>
      <c r="M120" s="1">
        <f t="shared" si="52"/>
        <v>-4.1857936622056042E-4</v>
      </c>
      <c r="N120" s="1">
        <f t="shared" si="65"/>
        <v>-2.8130152749130476E-5</v>
      </c>
      <c r="O120" s="1">
        <f t="shared" si="53"/>
        <v>4.4711597433586312E-4</v>
      </c>
      <c r="P120" s="1">
        <f t="shared" si="66"/>
        <v>-1.0595155066662946E-4</v>
      </c>
      <c r="Q120" s="1">
        <f t="shared" si="54"/>
        <v>-4.3529101634577101E-4</v>
      </c>
      <c r="R120" s="1">
        <f t="shared" si="67"/>
        <v>2.3046891113411456E-4</v>
      </c>
      <c r="S120" s="1">
        <f t="shared" si="55"/>
        <v>3.8417194197475329E-4</v>
      </c>
      <c r="T120" s="1">
        <f t="shared" si="68"/>
        <v>-3.3418163315003432E-4</v>
      </c>
      <c r="U120" s="1">
        <f t="shared" si="56"/>
        <v>-2.9837331661053987E-4</v>
      </c>
      <c r="V120" s="1">
        <f t="shared" si="69"/>
        <v>4.0772747486687725E-4</v>
      </c>
      <c r="W120" s="1">
        <f t="shared" si="57"/>
        <v>1.8564026028498672E-4</v>
      </c>
      <c r="X120" s="1">
        <f t="shared" si="70"/>
        <v>-4.4446738618888386E-4</v>
      </c>
      <c r="Y120" s="1">
        <f t="shared" si="58"/>
        <v>-5.6149288636804494E-5</v>
      </c>
      <c r="Z120" s="1">
        <f t="shared" si="71"/>
        <v>1.9397002886831807</v>
      </c>
      <c r="AA120" s="2">
        <f t="shared" si="59"/>
        <v>2.4623310181407767</v>
      </c>
      <c r="AB120" s="1">
        <f t="shared" si="60"/>
        <v>4.3629957646552828</v>
      </c>
      <c r="AI120" s="3"/>
      <c r="AJ120" s="4"/>
      <c r="AK120" s="4"/>
      <c r="AL120" s="4"/>
      <c r="AS120"/>
      <c r="AT120"/>
      <c r="AU120"/>
      <c r="AV120"/>
    </row>
    <row r="121" spans="1:48" ht="15" customHeight="1" x14ac:dyDescent="0.25">
      <c r="A121" s="24">
        <v>120</v>
      </c>
      <c r="B121" s="25">
        <v>2.4299999999999999E-2</v>
      </c>
      <c r="C121" s="25">
        <v>4.24</v>
      </c>
      <c r="D121" s="23">
        <f t="shared" si="47"/>
        <v>1.0000000000000286E-4</v>
      </c>
      <c r="E121" s="1">
        <f t="shared" si="48"/>
        <v>4.2400000000001215E-4</v>
      </c>
      <c r="F121" s="1">
        <f t="shared" si="61"/>
        <v>-4.0932181486531968E-4</v>
      </c>
      <c r="G121" s="1">
        <f t="shared" si="49"/>
        <v>1.1059679866692018E-4</v>
      </c>
      <c r="H121" s="1">
        <f t="shared" si="62"/>
        <v>3.6630352888977194E-4</v>
      </c>
      <c r="I121" s="1">
        <f t="shared" si="50"/>
        <v>-2.1353623749356996E-4</v>
      </c>
      <c r="J121" s="1">
        <f t="shared" si="63"/>
        <v>-2.9792358719472011E-4</v>
      </c>
      <c r="K121" s="1">
        <f t="shared" si="51"/>
        <v>3.016911271367461E-4</v>
      </c>
      <c r="L121" s="1">
        <f t="shared" si="64"/>
        <v>2.089163928164791E-4</v>
      </c>
      <c r="M121" s="1">
        <f t="shared" si="52"/>
        <v>-3.6895791197989085E-4</v>
      </c>
      <c r="N121" s="1">
        <f t="shared" si="65"/>
        <v>-1.0544451215790086E-4</v>
      </c>
      <c r="O121" s="1">
        <f t="shared" si="53"/>
        <v>4.1067926031855155E-4</v>
      </c>
      <c r="P121" s="1">
        <f t="shared" si="66"/>
        <v>-5.3280009105429885E-6</v>
      </c>
      <c r="Q121" s="1">
        <f t="shared" si="54"/>
        <v>-4.2396652274243019E-4</v>
      </c>
      <c r="R121" s="1">
        <f t="shared" si="67"/>
        <v>1.1573162065935119E-4</v>
      </c>
      <c r="S121" s="1">
        <f t="shared" si="55"/>
        <v>4.0789973275251153E-4</v>
      </c>
      <c r="T121" s="1">
        <f t="shared" si="68"/>
        <v>-2.1812236232336997E-4</v>
      </c>
      <c r="U121" s="1">
        <f t="shared" si="56"/>
        <v>-3.6359130222611601E-4</v>
      </c>
      <c r="V121" s="1">
        <f t="shared" si="69"/>
        <v>3.0541102655248369E-4</v>
      </c>
      <c r="W121" s="1">
        <f t="shared" si="57"/>
        <v>2.941090016646352E-4</v>
      </c>
      <c r="X121" s="1">
        <f t="shared" si="70"/>
        <v>-3.715540323386094E-4</v>
      </c>
      <c r="Y121" s="1">
        <f t="shared" si="58"/>
        <v>-2.0426355781913208E-4</v>
      </c>
      <c r="Z121" s="1">
        <f t="shared" si="71"/>
        <v>1.981100354629564</v>
      </c>
      <c r="AA121" s="2">
        <f t="shared" si="59"/>
        <v>2.1941360843664159</v>
      </c>
      <c r="AB121" s="1">
        <f t="shared" si="60"/>
        <v>4.1362008968273054</v>
      </c>
      <c r="AI121" s="3"/>
      <c r="AJ121" s="4"/>
      <c r="AK121" s="4"/>
      <c r="AL121" s="4"/>
      <c r="AS121"/>
      <c r="AT121"/>
      <c r="AU121"/>
      <c r="AV121"/>
    </row>
    <row r="122" spans="1:48" ht="15" customHeight="1" x14ac:dyDescent="0.25">
      <c r="A122" s="24">
        <v>121</v>
      </c>
      <c r="B122" s="25">
        <v>2.4400000000000002E-2</v>
      </c>
      <c r="C122" s="25">
        <v>4.08</v>
      </c>
      <c r="D122" s="23">
        <f t="shared" si="47"/>
        <v>9.9999999999999395E-5</v>
      </c>
      <c r="E122" s="1">
        <f t="shared" si="48"/>
        <v>4.0799999999999756E-4</v>
      </c>
      <c r="F122" s="1">
        <f t="shared" si="61"/>
        <v>-3.9760696409692106E-4</v>
      </c>
      <c r="G122" s="1">
        <f t="shared" si="49"/>
        <v>9.1502470467347174E-5</v>
      </c>
      <c r="H122" s="1">
        <f t="shared" si="62"/>
        <v>3.66957342639077E-4</v>
      </c>
      <c r="I122" s="1">
        <f t="shared" si="50"/>
        <v>-1.7834323279357993E-4</v>
      </c>
      <c r="J122" s="1">
        <f t="shared" si="63"/>
        <v>-3.1761261903934414E-4</v>
      </c>
      <c r="K122" s="1">
        <f t="shared" si="51"/>
        <v>2.5609807540660361E-4</v>
      </c>
      <c r="L122" s="1">
        <f t="shared" si="64"/>
        <v>2.5208672214085427E-4</v>
      </c>
      <c r="M122" s="1">
        <f t="shared" si="52"/>
        <v>-3.2080568031173909E-4</v>
      </c>
      <c r="N122" s="1">
        <f t="shared" si="65"/>
        <v>-1.7371795095854898E-4</v>
      </c>
      <c r="O122" s="1">
        <f t="shared" si="53"/>
        <v>3.6916943740613359E-4</v>
      </c>
      <c r="P122" s="1">
        <f t="shared" si="66"/>
        <v>8.6498900848199406E-5</v>
      </c>
      <c r="Q122" s="1">
        <f t="shared" si="54"/>
        <v>-3.9872539441582021E-4</v>
      </c>
      <c r="R122" s="1">
        <f t="shared" si="67"/>
        <v>5.1269442724078138E-6</v>
      </c>
      <c r="S122" s="1">
        <f t="shared" si="55"/>
        <v>4.0796778603515452E-4</v>
      </c>
      <c r="T122" s="1">
        <f t="shared" si="68"/>
        <v>-9.6491590785680679E-5</v>
      </c>
      <c r="U122" s="1">
        <f t="shared" si="56"/>
        <v>-3.9642574702918423E-4</v>
      </c>
      <c r="V122" s="1">
        <f t="shared" si="69"/>
        <v>1.8294035216473499E-4</v>
      </c>
      <c r="W122" s="1">
        <f t="shared" si="57"/>
        <v>3.6468730105371195E-4</v>
      </c>
      <c r="X122" s="1">
        <f t="shared" si="70"/>
        <v>-2.6006898781746315E-4</v>
      </c>
      <c r="Y122" s="1">
        <f t="shared" si="58"/>
        <v>-3.1436940305252066E-4</v>
      </c>
      <c r="Z122" s="1">
        <f t="shared" si="71"/>
        <v>2.0010910087549205</v>
      </c>
      <c r="AA122" s="2">
        <f t="shared" si="59"/>
        <v>1.9089479900931114</v>
      </c>
      <c r="AB122" s="1">
        <f t="shared" si="60"/>
        <v>3.8710034566793574</v>
      </c>
      <c r="AI122" s="3"/>
      <c r="AJ122" s="4"/>
      <c r="AK122" s="4"/>
      <c r="AL122" s="4"/>
      <c r="AS122"/>
      <c r="AT122"/>
      <c r="AU122"/>
      <c r="AV122"/>
    </row>
    <row r="123" spans="1:48" ht="15" customHeight="1" x14ac:dyDescent="0.25">
      <c r="A123" s="24">
        <v>122</v>
      </c>
      <c r="B123" s="25">
        <v>2.4500000000000001E-2</v>
      </c>
      <c r="C123" s="25">
        <v>3.52</v>
      </c>
      <c r="D123" s="23">
        <f t="shared" si="47"/>
        <v>9.9999999999999395E-5</v>
      </c>
      <c r="E123" s="1">
        <f t="shared" si="48"/>
        <v>3.5199999999999788E-4</v>
      </c>
      <c r="F123" s="1">
        <f t="shared" si="61"/>
        <v>-3.4576511225649625E-4</v>
      </c>
      <c r="G123" s="1">
        <f t="shared" si="49"/>
        <v>6.5958222734175038E-5</v>
      </c>
      <c r="H123" s="1">
        <f t="shared" si="62"/>
        <v>3.2728132303266221E-4</v>
      </c>
      <c r="I123" s="1">
        <f t="shared" si="50"/>
        <v>-1.2957984254500656E-4</v>
      </c>
      <c r="J123" s="1">
        <f t="shared" si="63"/>
        <v>-2.9720342977670788E-4</v>
      </c>
      <c r="K123" s="1">
        <f t="shared" si="51"/>
        <v>1.8861103183260506E-4</v>
      </c>
      <c r="L123" s="1">
        <f t="shared" si="64"/>
        <v>2.5659695685233429E-4</v>
      </c>
      <c r="M123" s="1">
        <f t="shared" si="52"/>
        <v>-2.4096058128689806E-4</v>
      </c>
      <c r="N123" s="1">
        <f t="shared" si="65"/>
        <v>-2.0690040880694827E-4</v>
      </c>
      <c r="O123" s="1">
        <f t="shared" si="53"/>
        <v>2.8477398201998052E-4</v>
      </c>
      <c r="P123" s="1">
        <f t="shared" si="66"/>
        <v>1.4987431063090602E-4</v>
      </c>
      <c r="Q123" s="1">
        <f t="shared" si="54"/>
        <v>-3.1849912246803628E-4</v>
      </c>
      <c r="R123" s="1">
        <f t="shared" si="67"/>
        <v>-8.7538840282030034E-5</v>
      </c>
      <c r="S123" s="1">
        <f t="shared" si="55"/>
        <v>3.4094127271727567E-4</v>
      </c>
      <c r="T123" s="1">
        <f t="shared" si="68"/>
        <v>2.2102262874315166E-5</v>
      </c>
      <c r="U123" s="1">
        <f t="shared" si="56"/>
        <v>-3.5130540840674966E-4</v>
      </c>
      <c r="V123" s="1">
        <f t="shared" si="69"/>
        <v>4.4117298214637566E-5</v>
      </c>
      <c r="W123" s="1">
        <f t="shared" si="57"/>
        <v>3.4922437486269376E-4</v>
      </c>
      <c r="X123" s="1">
        <f t="shared" si="70"/>
        <v>-1.0877398201998323E-4</v>
      </c>
      <c r="Y123" s="1">
        <f t="shared" si="58"/>
        <v>-3.3477189373589127E-4</v>
      </c>
      <c r="Z123" s="1">
        <f t="shared" si="71"/>
        <v>2.0037785090908287</v>
      </c>
      <c r="AA123" s="2">
        <f t="shared" si="59"/>
        <v>1.6096821123571632</v>
      </c>
      <c r="AB123" s="1">
        <f t="shared" si="60"/>
        <v>3.5744250792793175</v>
      </c>
      <c r="AI123" s="3"/>
      <c r="AJ123" s="4"/>
      <c r="AK123" s="4"/>
      <c r="AL123" s="4"/>
      <c r="AS123"/>
      <c r="AT123"/>
      <c r="AU123"/>
      <c r="AV123"/>
    </row>
    <row r="124" spans="1:48" ht="15" customHeight="1" x14ac:dyDescent="0.25">
      <c r="A124" s="24">
        <v>123</v>
      </c>
      <c r="B124" s="25">
        <v>2.46E-2</v>
      </c>
      <c r="C124" s="25">
        <v>3.44</v>
      </c>
      <c r="D124" s="23">
        <f t="shared" si="47"/>
        <v>9.9999999999999395E-5</v>
      </c>
      <c r="E124" s="1">
        <f t="shared" si="48"/>
        <v>3.439999999999979E-4</v>
      </c>
      <c r="F124" s="1">
        <f t="shared" si="61"/>
        <v>-3.4009620018984025E-4</v>
      </c>
      <c r="G124" s="1">
        <f t="shared" si="49"/>
        <v>5.1677602657540666E-5</v>
      </c>
      <c r="H124" s="1">
        <f t="shared" si="62"/>
        <v>3.2847340339284281E-4</v>
      </c>
      <c r="I124" s="1">
        <f t="shared" si="50"/>
        <v>-1.0218230406250046E-4</v>
      </c>
      <c r="J124" s="1">
        <f t="shared" si="63"/>
        <v>-3.0939540653882953E-4</v>
      </c>
      <c r="K124" s="1">
        <f t="shared" si="51"/>
        <v>1.5036782372792042E-4</v>
      </c>
      <c r="L124" s="1">
        <f t="shared" si="64"/>
        <v>2.8329521358417604E-4</v>
      </c>
      <c r="M124" s="1">
        <f t="shared" si="52"/>
        <v>-1.9514051849960488E-4</v>
      </c>
      <c r="N124" s="1">
        <f t="shared" si="65"/>
        <v>-2.507652078329638E-4</v>
      </c>
      <c r="O124" s="1">
        <f t="shared" si="53"/>
        <v>2.3548420443946774E-4</v>
      </c>
      <c r="P124" s="1">
        <f t="shared" si="66"/>
        <v>2.1254370690307298E-4</v>
      </c>
      <c r="Q124" s="1">
        <f t="shared" si="54"/>
        <v>-2.7048322065499581E-4</v>
      </c>
      <c r="R124" s="1">
        <f t="shared" si="67"/>
        <v>-1.6949820549260996E-4</v>
      </c>
      <c r="S124" s="1">
        <f t="shared" si="55"/>
        <v>2.9934321160631573E-4</v>
      </c>
      <c r="T124" s="1">
        <f t="shared" si="68"/>
        <v>1.2260568627735327E-4</v>
      </c>
      <c r="U124" s="1">
        <f t="shared" si="56"/>
        <v>-3.214091562050742E-4</v>
      </c>
      <c r="V124" s="1">
        <f t="shared" si="69"/>
        <v>-7.2930445813183781E-5</v>
      </c>
      <c r="W124" s="1">
        <f t="shared" si="57"/>
        <v>3.3618023450745702E-4</v>
      </c>
      <c r="X124" s="1">
        <f t="shared" si="70"/>
        <v>2.1599938718082915E-5</v>
      </c>
      <c r="Y124" s="1">
        <f t="shared" si="58"/>
        <v>-3.4332119457932336E-4</v>
      </c>
      <c r="Z124" s="1">
        <f t="shared" si="71"/>
        <v>1.9945058591644522</v>
      </c>
      <c r="AA124" s="2">
        <f t="shared" si="59"/>
        <v>1.2993700147985596</v>
      </c>
      <c r="AB124" s="1">
        <f t="shared" si="60"/>
        <v>3.2548403317943375</v>
      </c>
      <c r="AI124" s="3"/>
      <c r="AJ124" s="4"/>
      <c r="AK124" s="4"/>
      <c r="AL124" s="4"/>
      <c r="AS124"/>
      <c r="AT124"/>
      <c r="AU124"/>
      <c r="AV124"/>
    </row>
    <row r="125" spans="1:48" ht="15" customHeight="1" x14ac:dyDescent="0.25">
      <c r="A125" s="24">
        <v>124</v>
      </c>
      <c r="B125" s="25">
        <v>2.47E-2</v>
      </c>
      <c r="C125" s="25">
        <v>2.64</v>
      </c>
      <c r="D125" s="23">
        <f t="shared" si="47"/>
        <v>9.9999999999999395E-5</v>
      </c>
      <c r="E125" s="1">
        <f t="shared" si="48"/>
        <v>2.6399999999999839E-4</v>
      </c>
      <c r="F125" s="1">
        <f t="shared" si="61"/>
        <v>-2.6231338597728059E-4</v>
      </c>
      <c r="G125" s="1">
        <f t="shared" si="49"/>
        <v>2.97940856065991E-5</v>
      </c>
      <c r="H125" s="1">
        <f t="shared" si="62"/>
        <v>2.5727509441565472E-4</v>
      </c>
      <c r="I125" s="1">
        <f t="shared" si="50"/>
        <v>-5.9207480890636493E-5</v>
      </c>
      <c r="J125" s="1">
        <f t="shared" si="63"/>
        <v>-2.4894950147571462E-4</v>
      </c>
      <c r="K125" s="1">
        <f t="shared" si="51"/>
        <v>8.7864359754068276E-5</v>
      </c>
      <c r="L125" s="1">
        <f t="shared" si="64"/>
        <v>2.3744298641352032E-4</v>
      </c>
      <c r="M125" s="1">
        <f t="shared" si="52"/>
        <v>-1.1539856239584601E-4</v>
      </c>
      <c r="N125" s="1">
        <f t="shared" si="65"/>
        <v>-2.2290257233252981E-4</v>
      </c>
      <c r="O125" s="1">
        <f t="shared" si="53"/>
        <v>1.4145827387445552E-4</v>
      </c>
      <c r="P125" s="1">
        <f t="shared" si="66"/>
        <v>2.0551404761369251E-4</v>
      </c>
      <c r="Q125" s="1">
        <f t="shared" si="54"/>
        <v>-1.6571051938074445E-4</v>
      </c>
      <c r="R125" s="1">
        <f t="shared" si="67"/>
        <v>-1.8549959202689514E-4</v>
      </c>
      <c r="S125" s="1">
        <f t="shared" si="55"/>
        <v>1.8784541878325009E-4</v>
      </c>
      <c r="T125" s="1">
        <f t="shared" si="68"/>
        <v>1.6311493785584657E-4</v>
      </c>
      <c r="U125" s="1">
        <f t="shared" si="56"/>
        <v>-2.0758014608406668E-4</v>
      </c>
      <c r="V125" s="1">
        <f t="shared" si="69"/>
        <v>-1.3864610230977955E-4</v>
      </c>
      <c r="W125" s="1">
        <f t="shared" si="57"/>
        <v>2.246625431937983E-4</v>
      </c>
      <c r="X125" s="1">
        <f t="shared" si="70"/>
        <v>1.1240573297317576E-4</v>
      </c>
      <c r="Y125" s="1">
        <f t="shared" si="58"/>
        <v>-2.3887434185102899E-4</v>
      </c>
      <c r="Z125" s="1">
        <f t="shared" si="71"/>
        <v>1.9791565181922841</v>
      </c>
      <c r="AA125" s="2">
        <f t="shared" si="59"/>
        <v>0.98088733955853047</v>
      </c>
      <c r="AB125" s="1">
        <f t="shared" si="60"/>
        <v>2.9210083155821405</v>
      </c>
      <c r="AI125" s="3"/>
      <c r="AJ125" s="4"/>
      <c r="AK125" s="4"/>
      <c r="AL125" s="4"/>
      <c r="AS125"/>
      <c r="AT125"/>
      <c r="AU125"/>
      <c r="AV125"/>
    </row>
    <row r="126" spans="1:48" ht="15" customHeight="1" x14ac:dyDescent="0.25">
      <c r="A126" s="24">
        <v>125</v>
      </c>
      <c r="B126" s="25">
        <v>2.4799999999999999E-2</v>
      </c>
      <c r="C126" s="25">
        <v>2.64</v>
      </c>
      <c r="D126" s="23">
        <f t="shared" si="47"/>
        <v>9.9999999999999395E-5</v>
      </c>
      <c r="E126" s="1">
        <f t="shared" si="48"/>
        <v>2.6399999999999839E-4</v>
      </c>
      <c r="F126" s="1">
        <f t="shared" si="61"/>
        <v>-2.6324994966880043E-4</v>
      </c>
      <c r="G126" s="1">
        <f t="shared" si="49"/>
        <v>1.9886276659374381E-5</v>
      </c>
      <c r="H126" s="1">
        <f t="shared" si="62"/>
        <v>2.6100406061080762E-4</v>
      </c>
      <c r="I126" s="1">
        <f t="shared" si="50"/>
        <v>-3.9659555527880141E-5</v>
      </c>
      <c r="J126" s="1">
        <f t="shared" si="63"/>
        <v>-2.5727509441565472E-4</v>
      </c>
      <c r="K126" s="1">
        <f t="shared" si="51"/>
        <v>5.9207480890636595E-5</v>
      </c>
      <c r="L126" s="1">
        <f t="shared" si="64"/>
        <v>2.5208423981311188E-4</v>
      </c>
      <c r="M126" s="1">
        <f t="shared" si="52"/>
        <v>-7.8418977536337758E-5</v>
      </c>
      <c r="N126" s="1">
        <f t="shared" si="65"/>
        <v>-2.4546099227449659E-4</v>
      </c>
      <c r="O126" s="1">
        <f t="shared" si="53"/>
        <v>9.7184881908755181E-5</v>
      </c>
      <c r="P126" s="1">
        <f t="shared" si="66"/>
        <v>2.3744298641352024E-4</v>
      </c>
      <c r="Q126" s="1">
        <f t="shared" si="54"/>
        <v>-1.1539856239584617E-4</v>
      </c>
      <c r="R126" s="1">
        <f t="shared" si="67"/>
        <v>-2.2807578213890787E-4</v>
      </c>
      <c r="S126" s="1">
        <f t="shared" si="55"/>
        <v>1.3295652523183881E-4</v>
      </c>
      <c r="T126" s="1">
        <f t="shared" si="68"/>
        <v>2.1741260577390231E-4</v>
      </c>
      <c r="U126" s="1">
        <f t="shared" si="56"/>
        <v>-1.4975900256946454E-4</v>
      </c>
      <c r="V126" s="1">
        <f t="shared" si="69"/>
        <v>-2.0551404761369173E-4</v>
      </c>
      <c r="W126" s="1">
        <f t="shared" si="57"/>
        <v>1.657105193807454E-4</v>
      </c>
      <c r="X126" s="1">
        <f t="shared" si="70"/>
        <v>1.9244771763925029E-4</v>
      </c>
      <c r="Y126" s="1">
        <f t="shared" si="58"/>
        <v>-1.8072043596517395E-4</v>
      </c>
      <c r="Z126" s="1">
        <f t="shared" si="71"/>
        <v>1.9633819267832235</v>
      </c>
      <c r="AA126" s="2">
        <f t="shared" si="59"/>
        <v>0.65678040714446295</v>
      </c>
      <c r="AB126" s="1">
        <f t="shared" si="60"/>
        <v>2.5811267917590124</v>
      </c>
      <c r="AI126" s="3"/>
      <c r="AJ126" s="4"/>
      <c r="AK126" s="4"/>
      <c r="AL126" s="4"/>
      <c r="AS126"/>
      <c r="AT126"/>
      <c r="AU126"/>
      <c r="AV126"/>
    </row>
    <row r="127" spans="1:48" ht="15" customHeight="1" x14ac:dyDescent="0.25">
      <c r="A127" s="24">
        <v>126</v>
      </c>
      <c r="B127" s="25">
        <v>2.4899999999999999E-2</v>
      </c>
      <c r="C127" s="25">
        <v>2</v>
      </c>
      <c r="D127" s="23">
        <f t="shared" si="47"/>
        <v>1.0000000000000286E-4</v>
      </c>
      <c r="E127" s="1">
        <f t="shared" si="48"/>
        <v>2.0000000000000573E-4</v>
      </c>
      <c r="F127" s="1">
        <f t="shared" si="61"/>
        <v>-1.9985789452812357E-4</v>
      </c>
      <c r="G127" s="1">
        <f t="shared" si="49"/>
        <v>7.5380365339874379E-6</v>
      </c>
      <c r="H127" s="1">
        <f t="shared" si="62"/>
        <v>1.9943178005212846E-4</v>
      </c>
      <c r="I127" s="1">
        <f t="shared" si="50"/>
        <v>-1.5065361105587603E-5</v>
      </c>
      <c r="J127" s="1">
        <f t="shared" si="63"/>
        <v>-1.9872226210400736E-4</v>
      </c>
      <c r="K127" s="1">
        <f t="shared" si="51"/>
        <v>2.2571276974697217E-5</v>
      </c>
      <c r="L127" s="1">
        <f t="shared" si="64"/>
        <v>1.9773034894758826E-4</v>
      </c>
      <c r="M127" s="1">
        <f t="shared" si="52"/>
        <v>-3.0045117824153518E-5</v>
      </c>
      <c r="N127" s="1">
        <f t="shared" si="65"/>
        <v>-1.9645745014574306E-4</v>
      </c>
      <c r="O127" s="1">
        <f t="shared" si="53"/>
        <v>3.7476262917147551E-5</v>
      </c>
      <c r="P127" s="1">
        <f t="shared" si="66"/>
        <v>1.9490537455732089E-4</v>
      </c>
      <c r="Q127" s="1">
        <f t="shared" si="54"/>
        <v>-4.4854152189877977E-5</v>
      </c>
      <c r="R127" s="1">
        <f t="shared" si="67"/>
        <v>-1.9307632776666012E-4</v>
      </c>
      <c r="S127" s="1">
        <f t="shared" si="55"/>
        <v>5.2168301257981641E-5</v>
      </c>
      <c r="T127" s="1">
        <f t="shared" si="68"/>
        <v>1.9097290894933331E-4</v>
      </c>
      <c r="U127" s="1">
        <f t="shared" si="56"/>
        <v>-5.9408316315411084E-5</v>
      </c>
      <c r="V127" s="1">
        <f t="shared" si="69"/>
        <v>-1.8859810717857781E-4</v>
      </c>
      <c r="W127" s="1">
        <f t="shared" si="57"/>
        <v>6.6563908904600569E-5</v>
      </c>
      <c r="X127" s="1">
        <f t="shared" si="70"/>
        <v>1.8595529717765444E-4</v>
      </c>
      <c r="Y127" s="1">
        <f t="shared" si="58"/>
        <v>-7.3624910536940617E-5</v>
      </c>
      <c r="Z127" s="1">
        <f t="shared" si="71"/>
        <v>1.9518559102523512</v>
      </c>
      <c r="AA127" s="2">
        <f t="shared" si="59"/>
        <v>0.32920883354141672</v>
      </c>
      <c r="AB127" s="1">
        <f t="shared" si="60"/>
        <v>2.2420292016250936</v>
      </c>
      <c r="AI127" s="3"/>
      <c r="AJ127" s="4"/>
      <c r="AK127" s="4"/>
      <c r="AL127" s="4"/>
      <c r="AS127"/>
      <c r="AT127"/>
      <c r="AU127"/>
      <c r="AV127"/>
    </row>
    <row r="128" spans="1:48" ht="15" customHeight="1" x14ac:dyDescent="0.25">
      <c r="A128" s="24">
        <v>127</v>
      </c>
      <c r="B128" s="25">
        <v>2.5000000000000001E-2</v>
      </c>
      <c r="C128" s="25">
        <v>2</v>
      </c>
      <c r="D128" s="23">
        <f t="shared" si="47"/>
        <v>9.9999999999999395E-5</v>
      </c>
      <c r="E128" s="1">
        <f t="shared" si="48"/>
        <v>1.9999999999999879E-4</v>
      </c>
      <c r="F128" s="1">
        <f t="shared" si="61"/>
        <v>-1.9999999999999879E-4</v>
      </c>
      <c r="G128" s="1">
        <f t="shared" si="49"/>
        <v>7.350890729451676E-20</v>
      </c>
      <c r="H128" s="1">
        <f t="shared" si="62"/>
        <v>1.9999999999999879E-4</v>
      </c>
      <c r="I128" s="1">
        <f t="shared" si="50"/>
        <v>-1.4701781458903352E-19</v>
      </c>
      <c r="J128" s="1">
        <f t="shared" si="63"/>
        <v>-1.9999999999999879E-4</v>
      </c>
      <c r="K128" s="1">
        <f t="shared" si="51"/>
        <v>-4.9001601387654565E-19</v>
      </c>
      <c r="L128" s="1">
        <f t="shared" si="64"/>
        <v>1.9999999999999879E-4</v>
      </c>
      <c r="M128" s="1">
        <f t="shared" si="52"/>
        <v>-2.9403562917806704E-19</v>
      </c>
      <c r="N128" s="1">
        <f t="shared" si="65"/>
        <v>-1.9999999999999879E-4</v>
      </c>
      <c r="O128" s="1">
        <f t="shared" si="53"/>
        <v>-3.4299819928751208E-19</v>
      </c>
      <c r="P128" s="1">
        <f t="shared" si="66"/>
        <v>1.9999999999999879E-4</v>
      </c>
      <c r="Q128" s="1">
        <f t="shared" si="54"/>
        <v>9.8003202775309131E-19</v>
      </c>
      <c r="R128" s="1">
        <f t="shared" si="67"/>
        <v>-1.9999999999999879E-4</v>
      </c>
      <c r="S128" s="1">
        <f t="shared" si="55"/>
        <v>-1.9598038469847859E-19</v>
      </c>
      <c r="T128" s="1">
        <f t="shared" si="68"/>
        <v>1.9999999999999879E-4</v>
      </c>
      <c r="U128" s="1">
        <f t="shared" si="56"/>
        <v>-5.8807125835613408E-19</v>
      </c>
      <c r="V128" s="1">
        <f t="shared" si="69"/>
        <v>-1.9999999999999879E-4</v>
      </c>
      <c r="W128" s="1">
        <f t="shared" si="57"/>
        <v>1.3721229014107467E-18</v>
      </c>
      <c r="X128" s="1">
        <f t="shared" si="70"/>
        <v>1.9999999999999879E-4</v>
      </c>
      <c r="Y128" s="1">
        <f t="shared" si="58"/>
        <v>6.8599639857502417E-19</v>
      </c>
      <c r="Z128" s="1">
        <f t="shared" si="71"/>
        <v>1.9476561151219445</v>
      </c>
      <c r="AA128" s="2">
        <f t="shared" si="59"/>
        <v>2.2288944367101465E-15</v>
      </c>
      <c r="AB128" s="1">
        <f t="shared" si="60"/>
        <v>1.9086205729532724</v>
      </c>
      <c r="AI128" s="3"/>
      <c r="AJ128" s="4"/>
      <c r="AK128" s="4"/>
      <c r="AL128" s="4"/>
      <c r="AS128"/>
      <c r="AT128"/>
      <c r="AU128"/>
      <c r="AV128"/>
    </row>
    <row r="129" spans="1:48" ht="15" customHeight="1" x14ac:dyDescent="0.25">
      <c r="A129" s="24">
        <v>128</v>
      </c>
      <c r="B129" s="25">
        <v>2.5100000000000001E-2</v>
      </c>
      <c r="C129" s="25">
        <v>1.44</v>
      </c>
      <c r="D129" s="23">
        <f t="shared" si="47"/>
        <v>9.9999999999999395E-5</v>
      </c>
      <c r="E129" s="1">
        <f t="shared" si="48"/>
        <v>1.4399999999999914E-4</v>
      </c>
      <c r="F129" s="1">
        <f t="shared" si="61"/>
        <v>-1.43897684060244E-4</v>
      </c>
      <c r="G129" s="1">
        <f t="shared" si="49"/>
        <v>-5.4273863044704067E-6</v>
      </c>
      <c r="H129" s="1">
        <f t="shared" si="62"/>
        <v>1.4359088163752755E-4</v>
      </c>
      <c r="I129" s="1">
        <f t="shared" si="50"/>
        <v>1.0847059996021976E-5</v>
      </c>
      <c r="J129" s="1">
        <f t="shared" si="63"/>
        <v>-1.4308002871488037E-4</v>
      </c>
      <c r="K129" s="1">
        <f t="shared" si="51"/>
        <v>-1.6251319421781117E-5</v>
      </c>
      <c r="L129" s="1">
        <f t="shared" si="64"/>
        <v>1.4236585124225885E-4</v>
      </c>
      <c r="M129" s="1">
        <f t="shared" si="52"/>
        <v>2.1632484833388351E-5</v>
      </c>
      <c r="N129" s="1">
        <f t="shared" si="65"/>
        <v>-1.414493641049304E-4</v>
      </c>
      <c r="O129" s="1">
        <f t="shared" si="53"/>
        <v>-2.6982909300343772E-5</v>
      </c>
      <c r="P129" s="1">
        <f t="shared" si="66"/>
        <v>1.4033186968126631E-4</v>
      </c>
      <c r="Q129" s="1">
        <f t="shared" si="54"/>
        <v>3.229498957671041E-5</v>
      </c>
      <c r="R129" s="1">
        <f t="shared" si="67"/>
        <v>-1.3901495599199037E-4</v>
      </c>
      <c r="S129" s="1">
        <f t="shared" si="55"/>
        <v>-3.7561176905745751E-5</v>
      </c>
      <c r="T129" s="1">
        <f t="shared" si="68"/>
        <v>1.3750049444351609E-4</v>
      </c>
      <c r="U129" s="1">
        <f t="shared" si="56"/>
        <v>4.2773987747091738E-5</v>
      </c>
      <c r="V129" s="1">
        <f t="shared" si="69"/>
        <v>-1.3579063716857197E-4</v>
      </c>
      <c r="W129" s="1">
        <f t="shared" si="57"/>
        <v>-4.7926014411308886E-5</v>
      </c>
      <c r="X129" s="1">
        <f t="shared" si="70"/>
        <v>1.3388781396790771E-4</v>
      </c>
      <c r="Y129" s="1">
        <f t="shared" si="58"/>
        <v>5.3009935586592526E-5</v>
      </c>
      <c r="Z129" s="1">
        <f t="shared" si="71"/>
        <v>1.9518559102523509</v>
      </c>
      <c r="AA129" s="2">
        <f t="shared" si="59"/>
        <v>-0.3292088335413979</v>
      </c>
      <c r="AB129" s="1">
        <f t="shared" si="60"/>
        <v>1.5836115345422788</v>
      </c>
      <c r="AI129" s="3"/>
      <c r="AJ129" s="4"/>
      <c r="AK129" s="4"/>
      <c r="AL129" s="4"/>
      <c r="AS129"/>
      <c r="AT129"/>
      <c r="AU129"/>
      <c r="AV129"/>
    </row>
    <row r="130" spans="1:48" ht="15" customHeight="1" x14ac:dyDescent="0.25">
      <c r="A130" s="24">
        <v>129</v>
      </c>
      <c r="B130" s="25">
        <v>2.52E-2</v>
      </c>
      <c r="C130" s="25">
        <v>1.36</v>
      </c>
      <c r="D130" s="23">
        <f t="shared" si="47"/>
        <v>9.9999999999999395E-5</v>
      </c>
      <c r="E130" s="1">
        <f t="shared" si="48"/>
        <v>1.3599999999999919E-4</v>
      </c>
      <c r="F130" s="1">
        <f t="shared" ref="F130:F161" si="72">E130*COS(1*120*PI()*B130)</f>
        <v>-1.356136104354427E-4</v>
      </c>
      <c r="G130" s="1">
        <f t="shared" si="49"/>
        <v>-1.0244445551798585E-5</v>
      </c>
      <c r="H130" s="1">
        <f t="shared" ref="H130:H161" si="73">E130*COS(2*120*PI()*B130)</f>
        <v>1.3445663728435558E-4</v>
      </c>
      <c r="I130" s="1">
        <f t="shared" si="50"/>
        <v>2.043068012042243E-5</v>
      </c>
      <c r="J130" s="1">
        <f t="shared" ref="J130:J161" si="74">E130*COS(3*120*PI()*B130)</f>
        <v>-1.3253565469897372E-4</v>
      </c>
      <c r="K130" s="1">
        <f t="shared" si="51"/>
        <v>-3.0500823489115527E-5</v>
      </c>
      <c r="L130" s="1">
        <f t="shared" ref="L130:L161" si="75">E130*COS(4*120*PI()*B130)</f>
        <v>1.2986157808554292E-4</v>
      </c>
      <c r="M130" s="1">
        <f t="shared" si="52"/>
        <v>4.0397655094475722E-5</v>
      </c>
      <c r="N130" s="1">
        <f t="shared" ref="N130:N161" si="76">E130*COS(5*120*PI()*B130)</f>
        <v>-1.2644960208080147E-4</v>
      </c>
      <c r="O130" s="1">
        <f t="shared" si="53"/>
        <v>-5.0064939165115841E-5</v>
      </c>
      <c r="P130" s="1">
        <f t="shared" ref="P130:P161" si="77">E130*COS(6*120*PI()*B130)</f>
        <v>1.2231911421302583E-4</v>
      </c>
      <c r="Q130" s="1">
        <f t="shared" si="54"/>
        <v>5.9447744264526279E-5</v>
      </c>
      <c r="R130" s="1">
        <f t="shared" ref="R130:R161" si="78">E130*COS(7*120*PI()*B130)</f>
        <v>-1.1749358473822513E-4</v>
      </c>
      <c r="S130" s="1">
        <f t="shared" si="55"/>
        <v>-6.8492755422462669E-5</v>
      </c>
      <c r="T130" s="1">
        <f t="shared" ref="T130:T161" si="79">E130*COS(8*120*PI()*B130)</f>
        <v>1.1200043327746638E-4</v>
      </c>
      <c r="U130" s="1">
        <f t="shared" si="56"/>
        <v>7.7148577081237059E-5</v>
      </c>
      <c r="V130" s="1">
        <f t="shared" ref="V130:V161" si="80">E130*COS(9*120*PI()*B130)</f>
        <v>-1.058708730131151E-4</v>
      </c>
      <c r="W130" s="1">
        <f t="shared" si="57"/>
        <v>-8.5366025135534071E-5</v>
      </c>
      <c r="X130" s="1">
        <f t="shared" ref="X130:X161" si="81">E130*COS(10*120*PI()*B130)</f>
        <v>9.9139733329311447E-5</v>
      </c>
      <c r="Y130" s="1">
        <f t="shared" si="58"/>
        <v>9.3098406406301023E-5</v>
      </c>
      <c r="Z130" s="1">
        <f t="shared" ref="Z130:Z161" si="82">($F$170*COS(1*120*PI()*B130))+($H$170*COS(2*120*PI()*B130))+($J$170*COS(3*120*PI()*B130))+($L$170*COS(4*120*PI()*B130))+($N$170*COS(5*120*PI()*B130))+($P$170*COS(6*120*PI()*B130))+($R$170*COS(7*120*PI()*B130))+($T$170*COS(8*120*PI()*B130))+($V$170*COS(9*120*PI()*B130))+($X$170*COS(10*120*PI()*B130))</f>
        <v>1.9633819267832249</v>
      </c>
      <c r="AA130" s="2">
        <f t="shared" si="59"/>
        <v>-0.65678040714444352</v>
      </c>
      <c r="AB130" s="1">
        <f t="shared" si="60"/>
        <v>1.2675659774701069</v>
      </c>
      <c r="AI130" s="3"/>
      <c r="AJ130" s="4"/>
      <c r="AK130" s="4"/>
      <c r="AL130" s="4"/>
      <c r="AS130"/>
      <c r="AT130"/>
      <c r="AU130"/>
      <c r="AV130"/>
    </row>
    <row r="131" spans="1:48" ht="15" customHeight="1" x14ac:dyDescent="0.25">
      <c r="A131" s="24">
        <v>130</v>
      </c>
      <c r="B131" s="25">
        <v>2.53E-2</v>
      </c>
      <c r="C131" s="25">
        <v>0.96</v>
      </c>
      <c r="D131" s="23">
        <f t="shared" ref="D131:D166" si="83">B132-B131</f>
        <v>9.9999999999999395E-5</v>
      </c>
      <c r="E131" s="1">
        <f t="shared" ref="E131:E167" si="84">C131*D131</f>
        <v>9.599999999999942E-5</v>
      </c>
      <c r="F131" s="1">
        <f t="shared" si="72"/>
        <v>-9.5386685809920244E-5</v>
      </c>
      <c r="G131" s="1">
        <f t="shared" ref="G131:G167" si="85">E131*SIN(1*120*PI()*B131)</f>
        <v>-1.0834212947853978E-5</v>
      </c>
      <c r="H131" s="1">
        <f t="shared" si="73"/>
        <v>9.3554579787510935E-5</v>
      </c>
      <c r="I131" s="1">
        <f t="shared" ref="I131:I167" si="86">E131*SIN(2*120*PI()*B131)</f>
        <v>2.1529993051140075E-5</v>
      </c>
      <c r="J131" s="1">
        <f t="shared" si="74"/>
        <v>-9.0527091445714468E-5</v>
      </c>
      <c r="K131" s="1">
        <f t="shared" ref="K131:K167" si="87">E131*SIN(3*120*PI()*B131)</f>
        <v>-3.1950676274206445E-5</v>
      </c>
      <c r="L131" s="1">
        <f t="shared" si="75"/>
        <v>8.6342904150371442E-5</v>
      </c>
      <c r="M131" s="1">
        <f t="shared" ref="M131:M167" si="88">E131*SIN(4*120*PI()*B131)</f>
        <v>4.1963113598488592E-5</v>
      </c>
      <c r="N131" s="1">
        <f t="shared" si="76"/>
        <v>-8.1055480848193215E-5</v>
      </c>
      <c r="O131" s="1">
        <f t="shared" ref="O131:O167" si="89">E131*SIN(5*120*PI()*B131)</f>
        <v>-5.1439372317982956E-5</v>
      </c>
      <c r="P131" s="1">
        <f t="shared" si="77"/>
        <v>7.4732380950433906E-5</v>
      </c>
      <c r="Q131" s="1">
        <f t="shared" ref="Q131:Q167" si="90">E131*SIN(6*120*PI()*B131)</f>
        <v>6.0258370683906745E-5</v>
      </c>
      <c r="R131" s="1">
        <f t="shared" si="78"/>
        <v>-6.7454397100689023E-5</v>
      </c>
      <c r="S131" s="1">
        <f t="shared" ref="S131:S167" si="91">E131*SIN(7*120*PI()*B131)</f>
        <v>-6.8307425012091081E-5</v>
      </c>
      <c r="T131" s="1">
        <f t="shared" si="79"/>
        <v>5.9314522856672992E-5</v>
      </c>
      <c r="U131" s="1">
        <f t="shared" ref="U131:U167" si="92">E131*SIN(8*120*PI()*B131)</f>
        <v>7.5483689485113963E-5</v>
      </c>
      <c r="V131" s="1">
        <f t="shared" si="80"/>
        <v>-5.0416764476284596E-5</v>
      </c>
      <c r="W131" s="1">
        <f t="shared" ref="W131:W167" si="93">E131*SIN(9*120*PI()*B131)</f>
        <v>-8.1695470252289619E-5</v>
      </c>
      <c r="X131" s="1">
        <f t="shared" si="81"/>
        <v>4.0874811990247605E-5</v>
      </c>
      <c r="Y131" s="1">
        <f t="shared" ref="Y131:Y167" si="94">E131*SIN(10*120*PI()*B131)</f>
        <v>8.6863397036736941E-5</v>
      </c>
      <c r="Z131" s="1">
        <f t="shared" si="82"/>
        <v>1.9791565181922861</v>
      </c>
      <c r="AA131" s="2">
        <f t="shared" ref="AA131:AA167" si="95">($G$170*SIN(1*120*PI()*B131))+($I$170*SIN(2*120*PI()*B131))+($K$170*SIN(3*120*PI()*B131))+($M$170*SIN(4*120*PI()*B131))+($O$170*SIN(5*120*PI()*B131))+($Q$170*SIN(6*120*PI()*B131))+($S$170*SIN(7*120*PI()*B131))+($U$170*SIN(8*120*PI()*B131))+($W$170*SIN(9*120*PI()*B131))+($Y$170*SIN(10*120*PI()*B131))</f>
        <v>-0.98088733955851148</v>
      </c>
      <c r="AB131" s="1">
        <f t="shared" ref="AB131:AB167" si="96">$E$170+Z131+AA131</f>
        <v>0.95923363646510029</v>
      </c>
      <c r="AI131" s="3"/>
      <c r="AJ131" s="4"/>
      <c r="AK131" s="4"/>
      <c r="AL131" s="4"/>
      <c r="AS131"/>
      <c r="AT131"/>
      <c r="AU131"/>
      <c r="AV131"/>
    </row>
    <row r="132" spans="1:48" ht="15" customHeight="1" x14ac:dyDescent="0.25">
      <c r="A132" s="24">
        <v>131</v>
      </c>
      <c r="B132" s="25">
        <v>2.5399999999999999E-2</v>
      </c>
      <c r="C132" s="25">
        <v>0.88</v>
      </c>
      <c r="D132" s="23">
        <f t="shared" si="83"/>
        <v>9.9999999999999395E-5</v>
      </c>
      <c r="E132" s="1">
        <f t="shared" si="84"/>
        <v>8.7999999999999469E-5</v>
      </c>
      <c r="F132" s="1">
        <f t="shared" si="72"/>
        <v>-8.7001353536935922E-5</v>
      </c>
      <c r="G132" s="1">
        <f t="shared" si="85"/>
        <v>-1.3219851842626466E-5</v>
      </c>
      <c r="H132" s="1">
        <f t="shared" si="73"/>
        <v>8.4028079937704123E-5</v>
      </c>
      <c r="I132" s="1">
        <f t="shared" si="86"/>
        <v>2.6139659178778769E-5</v>
      </c>
      <c r="J132" s="1">
        <f t="shared" si="74"/>
        <v>-7.914766213784021E-5</v>
      </c>
      <c r="K132" s="1">
        <f t="shared" si="87"/>
        <v>-3.8466187465281797E-5</v>
      </c>
      <c r="L132" s="1">
        <f t="shared" si="75"/>
        <v>7.2470868591301358E-5</v>
      </c>
      <c r="M132" s="1">
        <f t="shared" si="88"/>
        <v>4.9919667523154015E-5</v>
      </c>
      <c r="N132" s="1">
        <f t="shared" si="76"/>
        <v>-6.4149239213083991E-5</v>
      </c>
      <c r="O132" s="1">
        <f t="shared" si="89"/>
        <v>-6.0240145321724082E-5</v>
      </c>
      <c r="P132" s="1">
        <f t="shared" si="77"/>
        <v>5.4371645951949209E-5</v>
      </c>
      <c r="Q132" s="1">
        <f t="shared" si="90"/>
        <v>6.9193382028021955E-5</v>
      </c>
      <c r="R132" s="1">
        <f t="shared" si="78"/>
        <v>-4.3360006056249996E-5</v>
      </c>
      <c r="S132" s="1">
        <f t="shared" si="91"/>
        <v>-7.6576170410917453E-5</v>
      </c>
      <c r="T132" s="1">
        <f t="shared" si="79"/>
        <v>3.1364245326766443E-5</v>
      </c>
      <c r="U132" s="1">
        <f t="shared" si="92"/>
        <v>8.2220946936181142E-5</v>
      </c>
      <c r="V132" s="1">
        <f t="shared" si="80"/>
        <v>-1.8656625673141219E-5</v>
      </c>
      <c r="W132" s="1">
        <f t="shared" si="93"/>
        <v>-8.5999594874000389E-5</v>
      </c>
      <c r="X132" s="1">
        <f t="shared" si="81"/>
        <v>5.5255657185799969E-6</v>
      </c>
      <c r="Y132" s="1">
        <f t="shared" si="94"/>
        <v>8.7826352101687334E-5</v>
      </c>
      <c r="Z132" s="1">
        <f t="shared" si="82"/>
        <v>1.9945058591644538</v>
      </c>
      <c r="AA132" s="2">
        <f t="shared" si="95"/>
        <v>-1.2993700147985405</v>
      </c>
      <c r="AB132" s="1">
        <f t="shared" si="96"/>
        <v>0.65610030219723892</v>
      </c>
      <c r="AI132" s="3"/>
      <c r="AJ132" s="4"/>
      <c r="AK132" s="4"/>
      <c r="AL132" s="4"/>
      <c r="AS132"/>
      <c r="AT132"/>
      <c r="AU132"/>
      <c r="AV132"/>
    </row>
    <row r="133" spans="1:48" ht="15" customHeight="1" x14ac:dyDescent="0.25">
      <c r="A133" s="24">
        <v>132</v>
      </c>
      <c r="B133" s="25">
        <v>2.5499999999999998E-2</v>
      </c>
      <c r="C133" s="25">
        <v>0.24</v>
      </c>
      <c r="D133" s="23">
        <f t="shared" si="83"/>
        <v>1.0000000000000286E-4</v>
      </c>
      <c r="E133" s="1">
        <f t="shared" si="84"/>
        <v>2.4000000000000685E-5</v>
      </c>
      <c r="F133" s="1">
        <f t="shared" si="72"/>
        <v>-2.3574894017489208E-5</v>
      </c>
      <c r="G133" s="1">
        <f t="shared" si="85"/>
        <v>-4.4971515500574853E-6</v>
      </c>
      <c r="H133" s="1">
        <f t="shared" si="73"/>
        <v>2.2314635661318697E-5</v>
      </c>
      <c r="I133" s="1">
        <f t="shared" si="86"/>
        <v>8.8349892644324587E-6</v>
      </c>
      <c r="J133" s="1">
        <f t="shared" si="74"/>
        <v>-2.0263870212048951E-5</v>
      </c>
      <c r="K133" s="1">
        <f t="shared" si="87"/>
        <v>-1.2859843079496271E-5</v>
      </c>
      <c r="L133" s="1">
        <f t="shared" si="75"/>
        <v>1.749524705811447E-5</v>
      </c>
      <c r="M133" s="1">
        <f t="shared" si="88"/>
        <v>1.6429130542288898E-5</v>
      </c>
      <c r="N133" s="1">
        <f t="shared" si="76"/>
        <v>-1.4106846055019897E-5</v>
      </c>
      <c r="O133" s="1">
        <f t="shared" si="89"/>
        <v>-1.9416407864999192E-5</v>
      </c>
      <c r="P133" s="1">
        <f t="shared" si="77"/>
        <v>1.0218702997562069E-5</v>
      </c>
      <c r="Q133" s="1">
        <f t="shared" si="90"/>
        <v>2.1715849259185072E-5</v>
      </c>
      <c r="R133" s="1">
        <f t="shared" si="78"/>
        <v>-5.9685572919567543E-6</v>
      </c>
      <c r="S133" s="1">
        <f t="shared" si="91"/>
        <v>-2.3245995867087794E-5</v>
      </c>
      <c r="T133" s="1">
        <f t="shared" si="79"/>
        <v>1.5069724687038401E-6</v>
      </c>
      <c r="U133" s="1">
        <f t="shared" si="92"/>
        <v>2.3952641482279185E-5</v>
      </c>
      <c r="V133" s="1">
        <f t="shared" si="80"/>
        <v>3.0079976055432483E-6</v>
      </c>
      <c r="W133" s="1">
        <f t="shared" si="93"/>
        <v>-2.3810752831548163E-5</v>
      </c>
      <c r="X133" s="1">
        <f t="shared" si="81"/>
        <v>-7.4164078649986218E-6</v>
      </c>
      <c r="Y133" s="1">
        <f t="shared" si="94"/>
        <v>2.2825356391084442E-5</v>
      </c>
      <c r="Z133" s="1">
        <f t="shared" si="82"/>
        <v>2.0037785090908327</v>
      </c>
      <c r="AA133" s="2">
        <f t="shared" si="95"/>
        <v>-1.6096821123571456</v>
      </c>
      <c r="AB133" s="1">
        <f t="shared" si="96"/>
        <v>0.35506085456501268</v>
      </c>
      <c r="AI133" s="3"/>
      <c r="AJ133" s="4"/>
      <c r="AK133" s="4"/>
      <c r="AL133" s="4"/>
      <c r="AS133"/>
      <c r="AT133"/>
      <c r="AU133"/>
      <c r="AV133"/>
    </row>
    <row r="134" spans="1:48" ht="15" customHeight="1" x14ac:dyDescent="0.25">
      <c r="A134" s="24">
        <v>133</v>
      </c>
      <c r="B134" s="25">
        <v>2.5600000000000001E-2</v>
      </c>
      <c r="C134" s="25">
        <v>0.16</v>
      </c>
      <c r="D134" s="23">
        <f t="shared" si="83"/>
        <v>9.9999999999999395E-5</v>
      </c>
      <c r="E134" s="1">
        <f t="shared" si="84"/>
        <v>1.5999999999999904E-5</v>
      </c>
      <c r="F134" s="1">
        <f t="shared" si="72"/>
        <v>-1.5592429964585141E-5</v>
      </c>
      <c r="G134" s="1">
        <f t="shared" si="85"/>
        <v>-3.5883321751900737E-6</v>
      </c>
      <c r="H134" s="1">
        <f t="shared" si="73"/>
        <v>1.4390484025061853E-5</v>
      </c>
      <c r="I134" s="1">
        <f t="shared" si="86"/>
        <v>6.9938522664148779E-6</v>
      </c>
      <c r="J134" s="1">
        <f t="shared" si="74"/>
        <v>-1.2455396825072309E-5</v>
      </c>
      <c r="K134" s="1">
        <f t="shared" si="87"/>
        <v>-1.0043061780651138E-5</v>
      </c>
      <c r="L134" s="1">
        <f t="shared" si="75"/>
        <v>9.8857538094453021E-6</v>
      </c>
      <c r="M134" s="1">
        <f t="shared" si="88"/>
        <v>1.2580614914185819E-5</v>
      </c>
      <c r="N134" s="1">
        <f t="shared" si="76"/>
        <v>-6.8124686650410876E-6</v>
      </c>
      <c r="O134" s="1">
        <f t="shared" si="89"/>
        <v>-1.4477232839456243E-5</v>
      </c>
      <c r="P134" s="1">
        <f t="shared" si="77"/>
        <v>3.3921137587528762E-6</v>
      </c>
      <c r="Q134" s="1">
        <f t="shared" si="90"/>
        <v>1.5636289977090999E-5</v>
      </c>
      <c r="R134" s="1">
        <f t="shared" si="78"/>
        <v>2.0105663813367113E-7</v>
      </c>
      <c r="S134" s="1">
        <f t="shared" si="91"/>
        <v>-1.5998736707260962E-5</v>
      </c>
      <c r="T134" s="1">
        <f t="shared" si="79"/>
        <v>-3.7839839523795435E-6</v>
      </c>
      <c r="U134" s="1">
        <f t="shared" si="92"/>
        <v>1.5546107726634697E-5</v>
      </c>
      <c r="V134" s="1">
        <f t="shared" si="80"/>
        <v>7.1741314574403916E-6</v>
      </c>
      <c r="W134" s="1">
        <f t="shared" si="93"/>
        <v>-1.4301462786420175E-5</v>
      </c>
      <c r="X134" s="1">
        <f t="shared" si="81"/>
        <v>-1.0198783835979033E-5</v>
      </c>
      <c r="Y134" s="1">
        <f t="shared" si="94"/>
        <v>1.2328211884412505E-5</v>
      </c>
      <c r="Z134" s="1">
        <f t="shared" si="82"/>
        <v>2.0010910087549214</v>
      </c>
      <c r="AA134" s="2">
        <f t="shared" si="95"/>
        <v>-1.908947990093107</v>
      </c>
      <c r="AB134" s="1">
        <f t="shared" si="96"/>
        <v>5.3107476493140071E-2</v>
      </c>
      <c r="AI134" s="3"/>
      <c r="AJ134" s="4"/>
      <c r="AK134" s="4"/>
      <c r="AL134" s="4"/>
      <c r="AS134"/>
      <c r="AT134"/>
      <c r="AU134"/>
      <c r="AV134"/>
    </row>
    <row r="135" spans="1:48" ht="15" customHeight="1" x14ac:dyDescent="0.25">
      <c r="A135" s="24">
        <v>134</v>
      </c>
      <c r="B135" s="25">
        <v>2.5700000000000001E-2</v>
      </c>
      <c r="C135" s="25">
        <v>-0.48</v>
      </c>
      <c r="D135" s="23">
        <f t="shared" si="83"/>
        <v>9.9999999999999395E-5</v>
      </c>
      <c r="E135" s="1">
        <f t="shared" si="84"/>
        <v>-4.799999999999971E-5</v>
      </c>
      <c r="F135" s="1">
        <f t="shared" si="72"/>
        <v>4.6338318663996878E-5</v>
      </c>
      <c r="G135" s="1">
        <f t="shared" si="85"/>
        <v>1.2520392301914941E-5</v>
      </c>
      <c r="H135" s="1">
        <f t="shared" si="73"/>
        <v>-4.1468324025255883E-5</v>
      </c>
      <c r="I135" s="1">
        <f t="shared" si="86"/>
        <v>-2.417391367851631E-5</v>
      </c>
      <c r="J135" s="1">
        <f t="shared" si="74"/>
        <v>3.3727198550344579E-5</v>
      </c>
      <c r="K135" s="1">
        <f t="shared" si="87"/>
        <v>3.4153712506045466E-5</v>
      </c>
      <c r="L135" s="1">
        <f t="shared" si="75"/>
        <v>-2.3650912394317984E-5</v>
      </c>
      <c r="M135" s="1">
        <f t="shared" si="88"/>
        <v>-4.1768820224136899E-5</v>
      </c>
      <c r="N135" s="1">
        <f t="shared" si="76"/>
        <v>1.1937114583913061E-5</v>
      </c>
      <c r="O135" s="1">
        <f t="shared" si="89"/>
        <v>4.6491991734173983E-5</v>
      </c>
      <c r="P135" s="1">
        <f t="shared" si="77"/>
        <v>6.0316991440086049E-7</v>
      </c>
      <c r="Q135" s="1">
        <f t="shared" si="90"/>
        <v>-4.7996210121782881E-5</v>
      </c>
      <c r="R135" s="1">
        <f t="shared" si="78"/>
        <v>-1.3101692904831846E-5</v>
      </c>
      <c r="S135" s="1">
        <f t="shared" si="91"/>
        <v>4.6177328236131758E-5</v>
      </c>
      <c r="T135" s="1">
        <f t="shared" si="79"/>
        <v>2.4693097621511896E-5</v>
      </c>
      <c r="U135" s="1">
        <f t="shared" si="92"/>
        <v>-4.1161279497295216E-5</v>
      </c>
      <c r="V135" s="1">
        <f t="shared" si="80"/>
        <v>-3.4574833194619138E-5</v>
      </c>
      <c r="W135" s="1">
        <f t="shared" si="93"/>
        <v>3.3295358679014629E-5</v>
      </c>
      <c r="X135" s="1">
        <f t="shared" si="81"/>
        <v>4.2062720642105097E-5</v>
      </c>
      <c r="Y135" s="1">
        <f t="shared" si="94"/>
        <v>-2.3124176356882383E-5</v>
      </c>
      <c r="Z135" s="1">
        <f t="shared" si="82"/>
        <v>1.9811003546295682</v>
      </c>
      <c r="AA135" s="2">
        <f t="shared" si="95"/>
        <v>-2.1941360843663995</v>
      </c>
      <c r="AB135" s="1">
        <f t="shared" si="96"/>
        <v>-0.2520712719055056</v>
      </c>
      <c r="AI135" s="3"/>
      <c r="AJ135" s="4"/>
      <c r="AK135" s="4"/>
      <c r="AL135" s="4"/>
      <c r="AS135"/>
      <c r="AT135"/>
      <c r="AU135"/>
      <c r="AV135"/>
    </row>
    <row r="136" spans="1:48" ht="15" customHeight="1" x14ac:dyDescent="0.25">
      <c r="A136" s="24">
        <v>135</v>
      </c>
      <c r="B136" s="25">
        <v>2.58E-2</v>
      </c>
      <c r="C136" s="25">
        <v>-0.56000000000000005</v>
      </c>
      <c r="D136" s="23">
        <f t="shared" si="83"/>
        <v>9.9999999999999395E-5</v>
      </c>
      <c r="E136" s="1">
        <f t="shared" si="84"/>
        <v>-5.5999999999999667E-5</v>
      </c>
      <c r="F136" s="1">
        <f t="shared" si="72"/>
        <v>5.3472414505811713E-5</v>
      </c>
      <c r="G136" s="1">
        <f t="shared" si="85"/>
        <v>1.6634328568313782E-5</v>
      </c>
      <c r="H136" s="1">
        <f t="shared" si="73"/>
        <v>-4.6117825467191751E-5</v>
      </c>
      <c r="I136" s="1">
        <f t="shared" si="86"/>
        <v>-3.1767061151098043E-5</v>
      </c>
      <c r="J136" s="1">
        <f t="shared" si="74"/>
        <v>3.4600138333058544E-5</v>
      </c>
      <c r="K136" s="1">
        <f t="shared" si="87"/>
        <v>4.4032152199650379E-5</v>
      </c>
      <c r="L136" s="1">
        <f t="shared" si="75"/>
        <v>-1.9959065207942209E-5</v>
      </c>
      <c r="M136" s="1">
        <f t="shared" si="88"/>
        <v>-5.2322420777569856E-5</v>
      </c>
      <c r="N136" s="1">
        <f t="shared" si="76"/>
        <v>3.5162690936415149E-6</v>
      </c>
      <c r="O136" s="1">
        <f t="shared" si="89"/>
        <v>5.5889496791982877E-5</v>
      </c>
      <c r="P136" s="1">
        <f t="shared" si="77"/>
        <v>1.3243943833328442E-5</v>
      </c>
      <c r="Q136" s="1">
        <f t="shared" si="90"/>
        <v>-5.4411377043221431E-5</v>
      </c>
      <c r="R136" s="1">
        <f t="shared" si="78"/>
        <v>-2.8808613891764069E-5</v>
      </c>
      <c r="S136" s="1">
        <f t="shared" si="91"/>
        <v>4.802149274684431E-5</v>
      </c>
      <c r="T136" s="1">
        <f t="shared" si="79"/>
        <v>4.1772704143753538E-5</v>
      </c>
      <c r="U136" s="1">
        <f t="shared" si="92"/>
        <v>-3.7296664576318324E-5</v>
      </c>
      <c r="V136" s="1">
        <f t="shared" si="80"/>
        <v>-5.0965934358359337E-5</v>
      </c>
      <c r="W136" s="1">
        <f t="shared" si="93"/>
        <v>2.3205032535624042E-5</v>
      </c>
      <c r="X136" s="1">
        <f t="shared" si="81"/>
        <v>5.5558423273610429E-5</v>
      </c>
      <c r="Y136" s="1">
        <f t="shared" si="94"/>
        <v>-7.0186610796009701E-6</v>
      </c>
      <c r="Z136" s="1">
        <f t="shared" si="82"/>
        <v>1.9397002886831851</v>
      </c>
      <c r="AA136" s="2">
        <f t="shared" si="95"/>
        <v>-2.4623310181407612</v>
      </c>
      <c r="AB136" s="1">
        <f t="shared" si="96"/>
        <v>-0.56166627162625038</v>
      </c>
      <c r="AI136" s="3"/>
      <c r="AJ136" s="4"/>
      <c r="AK136" s="4"/>
      <c r="AL136" s="4"/>
      <c r="AS136"/>
      <c r="AT136"/>
      <c r="AU136"/>
      <c r="AV136"/>
    </row>
    <row r="137" spans="1:48" ht="15" customHeight="1" x14ac:dyDescent="0.25">
      <c r="A137" s="24">
        <v>136</v>
      </c>
      <c r="B137" s="25">
        <v>2.5899999999999999E-2</v>
      </c>
      <c r="C137" s="25">
        <v>-1.04</v>
      </c>
      <c r="D137" s="23">
        <f t="shared" si="83"/>
        <v>9.9999999999999395E-5</v>
      </c>
      <c r="E137" s="1">
        <f t="shared" si="84"/>
        <v>-1.0399999999999937E-4</v>
      </c>
      <c r="F137" s="1">
        <f t="shared" si="72"/>
        <v>9.8071015732857376E-5</v>
      </c>
      <c r="G137" s="1">
        <f t="shared" si="85"/>
        <v>3.4613232630390207E-5</v>
      </c>
      <c r="H137" s="1">
        <f t="shared" si="73"/>
        <v>-8.09600793629702E-5</v>
      </c>
      <c r="I137" s="1">
        <f t="shared" si="86"/>
        <v>-6.5279901574232137E-5</v>
      </c>
      <c r="J137" s="1">
        <f t="shared" si="74"/>
        <v>5.4618161515974468E-5</v>
      </c>
      <c r="K137" s="1">
        <f t="shared" si="87"/>
        <v>8.8503426106647392E-5</v>
      </c>
      <c r="L137" s="1">
        <f t="shared" si="75"/>
        <v>-2.2048739431894339E-5</v>
      </c>
      <c r="M137" s="1">
        <f t="shared" si="88"/>
        <v>-1.0163588485109134E-4</v>
      </c>
      <c r="N137" s="1">
        <f t="shared" si="76"/>
        <v>-1.303465629068711E-5</v>
      </c>
      <c r="O137" s="1">
        <f t="shared" si="89"/>
        <v>1.0317992893670513E-4</v>
      </c>
      <c r="P137" s="1">
        <f t="shared" si="77"/>
        <v>4.6631854473362978E-5</v>
      </c>
      <c r="Q137" s="1">
        <f t="shared" si="90"/>
        <v>-9.2959508111730915E-5</v>
      </c>
      <c r="R137" s="1">
        <f t="shared" si="78"/>
        <v>-7.4912138588342032E-5</v>
      </c>
      <c r="S137" s="1">
        <f t="shared" si="91"/>
        <v>7.2139943804531105E-5</v>
      </c>
      <c r="T137" s="1">
        <f t="shared" si="79"/>
        <v>9.4651020951238302E-5</v>
      </c>
      <c r="U137" s="1">
        <f t="shared" si="92"/>
        <v>-4.3095060423302761E-5</v>
      </c>
      <c r="V137" s="1">
        <f t="shared" si="80"/>
        <v>-1.0359789535088927E-4</v>
      </c>
      <c r="W137" s="1">
        <f t="shared" si="93"/>
        <v>9.1365244412777588E-6</v>
      </c>
      <c r="X137" s="1">
        <f t="shared" si="81"/>
        <v>1.0073264875737726E-4</v>
      </c>
      <c r="Y137" s="1">
        <f t="shared" si="94"/>
        <v>2.5863748265143856E-5</v>
      </c>
      <c r="Z137" s="1">
        <f t="shared" si="82"/>
        <v>1.8745496059912501</v>
      </c>
      <c r="AA137" s="2">
        <f t="shared" si="95"/>
        <v>-2.7110676618819993</v>
      </c>
      <c r="AB137" s="1">
        <f t="shared" si="96"/>
        <v>-0.87555359805942357</v>
      </c>
      <c r="AI137" s="3"/>
      <c r="AJ137" s="4"/>
      <c r="AK137" s="4"/>
      <c r="AL137" s="4"/>
      <c r="AS137"/>
      <c r="AT137"/>
      <c r="AU137"/>
      <c r="AV137"/>
    </row>
    <row r="138" spans="1:48" ht="15" customHeight="1" x14ac:dyDescent="0.25">
      <c r="A138" s="24">
        <v>137</v>
      </c>
      <c r="B138" s="25">
        <v>2.5999999999999999E-2</v>
      </c>
      <c r="C138" s="25">
        <v>-1.04</v>
      </c>
      <c r="D138" s="23">
        <f t="shared" si="83"/>
        <v>1.0000000000000286E-4</v>
      </c>
      <c r="E138" s="1">
        <f t="shared" si="84"/>
        <v>-1.0400000000000299E-4</v>
      </c>
      <c r="F138" s="1">
        <f t="shared" si="72"/>
        <v>9.6696754532380949E-5</v>
      </c>
      <c r="G138" s="1">
        <f t="shared" si="85"/>
        <v>3.8284953479207536E-5</v>
      </c>
      <c r="H138" s="1">
        <f t="shared" si="73"/>
        <v>-7.5812737251829083E-5</v>
      </c>
      <c r="I138" s="1">
        <f t="shared" si="86"/>
        <v>-7.119289901658556E-5</v>
      </c>
      <c r="J138" s="1">
        <f t="shared" si="74"/>
        <v>4.4281046322768868E-5</v>
      </c>
      <c r="K138" s="1">
        <f t="shared" si="87"/>
        <v>9.4102013456468715E-5</v>
      </c>
      <c r="L138" s="1">
        <f t="shared" si="75"/>
        <v>-6.5302140310490842E-6</v>
      </c>
      <c r="M138" s="1">
        <f t="shared" si="88"/>
        <v>-1.037947797565432E-4</v>
      </c>
      <c r="N138" s="1">
        <f t="shared" si="76"/>
        <v>-3.2137767414995267E-5</v>
      </c>
      <c r="O138" s="1">
        <f t="shared" si="89"/>
        <v>9.8909877694698873E-5</v>
      </c>
      <c r="P138" s="1">
        <f t="shared" si="77"/>
        <v>6.6292094933865573E-5</v>
      </c>
      <c r="Q138" s="1">
        <f t="shared" si="90"/>
        <v>-8.013337724868444E-5</v>
      </c>
      <c r="R138" s="1">
        <f t="shared" si="78"/>
        <v>-9.1135894724564092E-5</v>
      </c>
      <c r="S138" s="1">
        <f t="shared" si="91"/>
        <v>5.0102382106580462E-5</v>
      </c>
      <c r="T138" s="1">
        <f t="shared" si="79"/>
        <v>1.0317992893670858E-4</v>
      </c>
      <c r="U138" s="1">
        <f t="shared" si="92"/>
        <v>-1.3034656290688623E-5</v>
      </c>
      <c r="V138" s="1">
        <f t="shared" si="80"/>
        <v>-1.0073264875738066E-4</v>
      </c>
      <c r="W138" s="1">
        <f t="shared" si="93"/>
        <v>-2.586374826514515E-5</v>
      </c>
      <c r="X138" s="1">
        <f t="shared" si="81"/>
        <v>8.4137767414997188E-5</v>
      </c>
      <c r="Y138" s="1">
        <f t="shared" si="94"/>
        <v>6.1129666238418645E-5</v>
      </c>
      <c r="Z138" s="1">
        <f t="shared" si="82"/>
        <v>1.7853644929696635</v>
      </c>
      <c r="AA138" s="2">
        <f t="shared" si="95"/>
        <v>-2.9386761739374627</v>
      </c>
      <c r="AB138" s="1">
        <f t="shared" si="96"/>
        <v>-1.1923472231364736</v>
      </c>
      <c r="AI138" s="3"/>
      <c r="AJ138" s="4"/>
      <c r="AK138" s="4"/>
      <c r="AL138" s="4"/>
      <c r="AS138"/>
      <c r="AT138"/>
      <c r="AU138"/>
      <c r="AV138"/>
    </row>
    <row r="139" spans="1:48" ht="15" customHeight="1" x14ac:dyDescent="0.25">
      <c r="A139" s="24">
        <v>138</v>
      </c>
      <c r="B139" s="25">
        <v>2.6100000000000002E-2</v>
      </c>
      <c r="C139" s="25">
        <v>-1.6</v>
      </c>
      <c r="D139" s="23">
        <f t="shared" si="83"/>
        <v>9.9999999999999395E-5</v>
      </c>
      <c r="E139" s="1">
        <f t="shared" si="84"/>
        <v>-1.5999999999999904E-4</v>
      </c>
      <c r="F139" s="1">
        <f t="shared" si="72"/>
        <v>1.4643858761934601E-4</v>
      </c>
      <c r="G139" s="1">
        <f t="shared" si="85"/>
        <v>6.4465029714185445E-5</v>
      </c>
      <c r="H139" s="1">
        <f t="shared" si="73"/>
        <v>-1.0805324929936357E-4</v>
      </c>
      <c r="I139" s="1">
        <f t="shared" si="86"/>
        <v>-1.1800209877730684E-4</v>
      </c>
      <c r="J139" s="1">
        <f t="shared" si="74"/>
        <v>5.1350977569152731E-5</v>
      </c>
      <c r="K139" s="1">
        <f t="shared" si="87"/>
        <v>1.5153572879915834E-4</v>
      </c>
      <c r="L139" s="1">
        <f t="shared" si="75"/>
        <v>1.405619144811799E-5</v>
      </c>
      <c r="M139" s="1">
        <f t="shared" si="88"/>
        <v>-1.5938137746290671E-4</v>
      </c>
      <c r="N139" s="1">
        <f t="shared" si="76"/>
        <v>-7.7080587856274063E-5</v>
      </c>
      <c r="O139" s="1">
        <f t="shared" si="89"/>
        <v>1.4020906880701729E-4</v>
      </c>
      <c r="P139" s="1">
        <f t="shared" si="77"/>
        <v>1.2703846378365349E-4</v>
      </c>
      <c r="Q139" s="1">
        <f t="shared" si="90"/>
        <v>-9.7268847631135479E-5</v>
      </c>
      <c r="R139" s="1">
        <f t="shared" si="78"/>
        <v>-1.5546107726634737E-4</v>
      </c>
      <c r="S139" s="1">
        <f t="shared" si="91"/>
        <v>3.7839839523793828E-5</v>
      </c>
      <c r="T139" s="1">
        <f t="shared" si="79"/>
        <v>1.575302935246722E-4</v>
      </c>
      <c r="U139" s="1">
        <f t="shared" si="92"/>
        <v>2.800368943604235E-5</v>
      </c>
      <c r="V139" s="1">
        <f t="shared" si="80"/>
        <v>-1.3289534387132964E-4</v>
      </c>
      <c r="W139" s="1">
        <f t="shared" si="93"/>
        <v>-8.9100098638108936E-5</v>
      </c>
      <c r="X139" s="1">
        <f t="shared" si="81"/>
        <v>8.5732287196638784E-5</v>
      </c>
      <c r="Y139" s="1">
        <f t="shared" si="94"/>
        <v>1.350924680803217E-4</v>
      </c>
      <c r="Z139" s="1">
        <f t="shared" si="82"/>
        <v>1.6739398935422618</v>
      </c>
      <c r="AA139" s="2">
        <f t="shared" si="95"/>
        <v>-3.1445805065719297</v>
      </c>
      <c r="AB139" s="1">
        <f t="shared" si="96"/>
        <v>-1.5096761551983422</v>
      </c>
      <c r="AI139" s="3"/>
      <c r="AJ139" s="4"/>
      <c r="AK139" s="4"/>
      <c r="AL139" s="4"/>
      <c r="AS139"/>
      <c r="AT139"/>
      <c r="AU139"/>
      <c r="AV139"/>
    </row>
    <row r="140" spans="1:48" ht="15" customHeight="1" x14ac:dyDescent="0.25">
      <c r="A140" s="24">
        <v>139</v>
      </c>
      <c r="B140" s="25">
        <v>2.6200000000000001E-2</v>
      </c>
      <c r="C140" s="25">
        <v>-1.68</v>
      </c>
      <c r="D140" s="23">
        <f t="shared" si="83"/>
        <v>9.9999999999999395E-5</v>
      </c>
      <c r="E140" s="1">
        <f t="shared" si="84"/>
        <v>-1.6799999999999899E-4</v>
      </c>
      <c r="F140" s="1">
        <f t="shared" si="72"/>
        <v>1.5110008226314943E-4</v>
      </c>
      <c r="G140" s="1">
        <f t="shared" si="85"/>
        <v>7.343544879735627E-5</v>
      </c>
      <c r="H140" s="1">
        <f t="shared" si="73"/>
        <v>-1.0380041499917558E-4</v>
      </c>
      <c r="I140" s="1">
        <f t="shared" si="86"/>
        <v>-1.3209645659895117E-4</v>
      </c>
      <c r="J140" s="1">
        <f t="shared" si="74"/>
        <v>3.5617194466905017E-5</v>
      </c>
      <c r="K140" s="1">
        <f t="shared" si="87"/>
        <v>1.6418104475945551E-4</v>
      </c>
      <c r="L140" s="1">
        <f t="shared" si="75"/>
        <v>3.9731831499985439E-5</v>
      </c>
      <c r="M140" s="1">
        <f t="shared" si="88"/>
        <v>-1.6323413112966426E-4</v>
      </c>
      <c r="N140" s="1">
        <f t="shared" si="76"/>
        <v>-1.0708723027777871E-4</v>
      </c>
      <c r="O140" s="1">
        <f t="shared" si="89"/>
        <v>1.2944622478633226E-4</v>
      </c>
      <c r="P140" s="1">
        <f t="shared" si="77"/>
        <v>1.5289780307507832E-4</v>
      </c>
      <c r="Q140" s="1">
        <f t="shared" si="90"/>
        <v>-6.9615097606871414E-5</v>
      </c>
      <c r="R140" s="1">
        <f t="shared" si="78"/>
        <v>-1.6794694379959339E-4</v>
      </c>
      <c r="S140" s="1">
        <f t="shared" si="91"/>
        <v>-4.2218560344811492E-6</v>
      </c>
      <c r="T140" s="1">
        <f t="shared" si="79"/>
        <v>1.4920692340067464E-4</v>
      </c>
      <c r="U140" s="1">
        <f t="shared" si="92"/>
        <v>7.7209416584409369E-5</v>
      </c>
      <c r="V140" s="1">
        <f t="shared" si="80"/>
        <v>-1.0044803715366317E-4</v>
      </c>
      <c r="W140" s="1">
        <f t="shared" si="93"/>
        <v>-1.34663253458306E-4</v>
      </c>
      <c r="X140" s="1">
        <f t="shared" si="81"/>
        <v>3.1480060850402886E-5</v>
      </c>
      <c r="Y140" s="1">
        <f t="shared" si="94"/>
        <v>1.6502425812241846E-4</v>
      </c>
      <c r="Z140" s="1">
        <f t="shared" si="82"/>
        <v>1.5439024154664527</v>
      </c>
      <c r="AA140" s="2">
        <f t="shared" si="95"/>
        <v>-3.3294953160425549</v>
      </c>
      <c r="AB140" s="1">
        <f t="shared" si="96"/>
        <v>-1.8246284427447765</v>
      </c>
      <c r="AI140" s="3"/>
      <c r="AJ140" s="4"/>
      <c r="AK140" s="4"/>
      <c r="AL140" s="4"/>
      <c r="AS140"/>
      <c r="AT140"/>
      <c r="AU140"/>
      <c r="AV140"/>
    </row>
    <row r="141" spans="1:48" ht="15" customHeight="1" x14ac:dyDescent="0.25">
      <c r="A141" s="24">
        <v>140</v>
      </c>
      <c r="B141" s="25">
        <v>2.63E-2</v>
      </c>
      <c r="C141" s="25">
        <v>-2.16</v>
      </c>
      <c r="D141" s="23">
        <f t="shared" si="83"/>
        <v>9.9999999999999395E-5</v>
      </c>
      <c r="E141" s="1">
        <f t="shared" si="84"/>
        <v>-2.1599999999999872E-4</v>
      </c>
      <c r="F141" s="1">
        <f t="shared" si="72"/>
        <v>1.9057490490994886E-4</v>
      </c>
      <c r="G141" s="1">
        <f t="shared" si="85"/>
        <v>1.016720493477111E-4</v>
      </c>
      <c r="H141" s="1">
        <f t="shared" si="73"/>
        <v>-1.2028513316144815E-4</v>
      </c>
      <c r="I141" s="1">
        <f t="shared" si="86"/>
        <v>-1.7940871422629431E-4</v>
      </c>
      <c r="J141" s="1">
        <f t="shared" si="74"/>
        <v>2.1678130407862336E-5</v>
      </c>
      <c r="K141" s="1">
        <f t="shared" si="87"/>
        <v>2.1490941966795956E-4</v>
      </c>
      <c r="L141" s="1">
        <f t="shared" si="75"/>
        <v>8.2032284632708018E-5</v>
      </c>
      <c r="M141" s="1">
        <f t="shared" si="88"/>
        <v>-1.9981667667624196E-4</v>
      </c>
      <c r="N141" s="1">
        <f t="shared" si="76"/>
        <v>-1.6643086043956928E-4</v>
      </c>
      <c r="O141" s="1">
        <f t="shared" si="89"/>
        <v>1.3768358178571643E-4</v>
      </c>
      <c r="P141" s="1">
        <f t="shared" si="77"/>
        <v>2.1164869131499604E-4</v>
      </c>
      <c r="Q141" s="1">
        <f t="shared" si="90"/>
        <v>-4.3137355791111759E-5</v>
      </c>
      <c r="R141" s="1">
        <f t="shared" si="78"/>
        <v>-2.070407064277515E-4</v>
      </c>
      <c r="S141" s="1">
        <f t="shared" si="91"/>
        <v>-6.1564160693516079E-5</v>
      </c>
      <c r="T141" s="1">
        <f t="shared" si="79"/>
        <v>1.5369170627720555E-4</v>
      </c>
      <c r="U141" s="1">
        <f t="shared" si="92"/>
        <v>1.5177239347654971E-4</v>
      </c>
      <c r="V141" s="1">
        <f t="shared" si="80"/>
        <v>-6.4160981620640033E-5</v>
      </c>
      <c r="W141" s="1">
        <f t="shared" si="93"/>
        <v>-2.0625074166527338E-4</v>
      </c>
      <c r="X141" s="1">
        <f t="shared" si="81"/>
        <v>-4.0474363950515605E-5</v>
      </c>
      <c r="Y141" s="1">
        <f t="shared" si="94"/>
        <v>2.1217404615739562E-4</v>
      </c>
      <c r="Z141" s="1">
        <f t="shared" si="82"/>
        <v>1.4002340735196466</v>
      </c>
      <c r="AA141" s="2">
        <f t="shared" si="95"/>
        <v>-3.4954776208517178</v>
      </c>
      <c r="AB141" s="1">
        <f t="shared" si="96"/>
        <v>-2.1342790895007457</v>
      </c>
      <c r="AI141" s="3"/>
      <c r="AJ141" s="4"/>
      <c r="AK141" s="4"/>
      <c r="AL141" s="4"/>
      <c r="AS141"/>
      <c r="AT141"/>
      <c r="AU141"/>
      <c r="AV141"/>
    </row>
    <row r="142" spans="1:48" ht="15" customHeight="1" x14ac:dyDescent="0.25">
      <c r="A142" s="24">
        <v>141</v>
      </c>
      <c r="B142" s="25">
        <v>2.64E-2</v>
      </c>
      <c r="C142" s="25">
        <v>-2.2400000000000002</v>
      </c>
      <c r="D142" s="23">
        <f t="shared" si="83"/>
        <v>9.9999999999999395E-5</v>
      </c>
      <c r="E142" s="1">
        <f t="shared" si="84"/>
        <v>-2.2399999999999867E-4</v>
      </c>
      <c r="F142" s="1">
        <f t="shared" si="72"/>
        <v>1.9351884545119411E-4</v>
      </c>
      <c r="G142" s="1">
        <f t="shared" si="85"/>
        <v>1.1281159716640953E-4</v>
      </c>
      <c r="H142" s="1">
        <f t="shared" si="73"/>
        <v>-1.1037092450681715E-4</v>
      </c>
      <c r="I142" s="1">
        <f t="shared" si="86"/>
        <v>-1.9492116104597232E-4</v>
      </c>
      <c r="J142" s="1">
        <f t="shared" si="74"/>
        <v>-2.8147929338709297E-6</v>
      </c>
      <c r="K142" s="1">
        <f t="shared" si="87"/>
        <v>2.2398231390165349E-4</v>
      </c>
      <c r="L142" s="1">
        <f t="shared" si="75"/>
        <v>1.152344555670558E-4</v>
      </c>
      <c r="M142" s="1">
        <f t="shared" si="88"/>
        <v>-1.9208597098737751E-4</v>
      </c>
      <c r="N142" s="1">
        <f t="shared" si="76"/>
        <v>-1.9629269632982359E-4</v>
      </c>
      <c r="O142" s="1">
        <f t="shared" si="89"/>
        <v>1.079128229987848E-4</v>
      </c>
      <c r="P142" s="1">
        <f t="shared" si="77"/>
        <v>2.2392925839945785E-4</v>
      </c>
      <c r="Q142" s="1">
        <f t="shared" si="90"/>
        <v>5.629141379307486E-6</v>
      </c>
      <c r="R142" s="1">
        <f t="shared" si="78"/>
        <v>-1.9062276392201003E-4</v>
      </c>
      <c r="S142" s="1">
        <f t="shared" si="91"/>
        <v>-1.1763911711132924E-4</v>
      </c>
      <c r="T142" s="1">
        <f t="shared" si="79"/>
        <v>1.0543768080503583E-4</v>
      </c>
      <c r="U142" s="1">
        <f t="shared" si="92"/>
        <v>1.9763323472142731E-4</v>
      </c>
      <c r="V142" s="1">
        <f t="shared" si="80"/>
        <v>8.4426009180643775E-6</v>
      </c>
      <c r="W142" s="1">
        <f t="shared" si="93"/>
        <v>-2.238408418714907E-4</v>
      </c>
      <c r="X142" s="1">
        <f t="shared" si="81"/>
        <v>-1.2002520207529217E-4</v>
      </c>
      <c r="Y142" s="1">
        <f t="shared" si="94"/>
        <v>1.8912945531245173E-4</v>
      </c>
      <c r="Z142" s="1">
        <f t="shared" si="82"/>
        <v>1.2486370823928237</v>
      </c>
      <c r="AA142" s="2">
        <f t="shared" si="95"/>
        <v>-3.6458084982989698</v>
      </c>
      <c r="AB142" s="1">
        <f t="shared" si="96"/>
        <v>-2.4362069580748207</v>
      </c>
      <c r="AI142" s="3"/>
      <c r="AJ142" s="4"/>
      <c r="AK142" s="4"/>
      <c r="AL142" s="4"/>
      <c r="AS142"/>
      <c r="AT142"/>
      <c r="AU142"/>
      <c r="AV142"/>
    </row>
    <row r="143" spans="1:48" ht="15" customHeight="1" x14ac:dyDescent="0.25">
      <c r="A143" s="24">
        <v>142</v>
      </c>
      <c r="B143" s="25">
        <v>2.6499999999999999E-2</v>
      </c>
      <c r="C143" s="25">
        <v>-2.8</v>
      </c>
      <c r="D143" s="23">
        <f t="shared" si="83"/>
        <v>9.9999999999999395E-5</v>
      </c>
      <c r="E143" s="1">
        <f t="shared" si="84"/>
        <v>-2.7999999999999829E-4</v>
      </c>
      <c r="F143" s="1">
        <f t="shared" si="72"/>
        <v>2.3641181914056306E-4</v>
      </c>
      <c r="G143" s="1">
        <f t="shared" si="85"/>
        <v>1.5003150259411771E-4</v>
      </c>
      <c r="H143" s="1">
        <f t="shared" si="73"/>
        <v>-1.1921820163822053E-4</v>
      </c>
      <c r="I143" s="1">
        <f t="shared" si="86"/>
        <v>-2.5335157469048348E-4</v>
      </c>
      <c r="J143" s="1">
        <f t="shared" si="74"/>
        <v>-3.5093305398004944E-5</v>
      </c>
      <c r="K143" s="1">
        <f t="shared" si="87"/>
        <v>2.7779211636805209E-4</v>
      </c>
      <c r="L143" s="1">
        <f t="shared" si="75"/>
        <v>1.7847871712963045E-4</v>
      </c>
      <c r="M143" s="1">
        <f t="shared" si="88"/>
        <v>-2.1574370797722094E-4</v>
      </c>
      <c r="N143" s="1">
        <f t="shared" si="76"/>
        <v>-2.6629582456264104E-4</v>
      </c>
      <c r="O143" s="1">
        <f t="shared" si="89"/>
        <v>8.6524758424985737E-5</v>
      </c>
      <c r="P143" s="1">
        <f t="shared" si="77"/>
        <v>2.7120328511601508E-4</v>
      </c>
      <c r="Q143" s="1">
        <f t="shared" si="90"/>
        <v>6.9633168406158866E-5</v>
      </c>
      <c r="R143" s="1">
        <f t="shared" si="78"/>
        <v>-1.9167318966003099E-4</v>
      </c>
      <c r="S143" s="1">
        <f t="shared" si="91"/>
        <v>-2.0411121567799463E-4</v>
      </c>
      <c r="T143" s="1">
        <f t="shared" si="79"/>
        <v>5.2466768084006562E-5</v>
      </c>
      <c r="U143" s="1">
        <f t="shared" si="92"/>
        <v>2.7504043020403038E-4</v>
      </c>
      <c r="V143" s="1">
        <f t="shared" si="80"/>
        <v>1.030748747517082E-4</v>
      </c>
      <c r="W143" s="1">
        <f t="shared" si="93"/>
        <v>-2.6033741604870918E-4</v>
      </c>
      <c r="X143" s="1">
        <f t="shared" si="81"/>
        <v>-2.2652475842498268E-4</v>
      </c>
      <c r="Y143" s="1">
        <f t="shared" si="94"/>
        <v>1.6457987064189315E-4</v>
      </c>
      <c r="Z143" s="1">
        <f t="shared" si="82"/>
        <v>1.0948306671849093</v>
      </c>
      <c r="AA143" s="2">
        <f t="shared" si="95"/>
        <v>-3.7847039928952086</v>
      </c>
      <c r="AB143" s="1">
        <f t="shared" si="96"/>
        <v>-2.7289088678789737</v>
      </c>
      <c r="AI143" s="3"/>
      <c r="AJ143" s="4"/>
      <c r="AK143" s="4"/>
      <c r="AL143" s="4"/>
      <c r="AS143"/>
      <c r="AT143"/>
      <c r="AU143"/>
      <c r="AV143"/>
    </row>
    <row r="144" spans="1:48" ht="15" customHeight="1" x14ac:dyDescent="0.25">
      <c r="A144" s="24">
        <v>143</v>
      </c>
      <c r="B144" s="25">
        <v>2.6599999999999999E-2</v>
      </c>
      <c r="C144" s="25">
        <v>-2.88</v>
      </c>
      <c r="D144" s="23">
        <f t="shared" si="83"/>
        <v>1.0000000000000286E-4</v>
      </c>
      <c r="E144" s="1">
        <f t="shared" si="84"/>
        <v>-2.8800000000000825E-4</v>
      </c>
      <c r="F144" s="1">
        <f t="shared" si="72"/>
        <v>2.3717738811699428E-4</v>
      </c>
      <c r="G144" s="1">
        <f t="shared" si="85"/>
        <v>1.6337345734850997E-4</v>
      </c>
      <c r="H144" s="1">
        <f t="shared" si="73"/>
        <v>-1.0264662106942041E-4</v>
      </c>
      <c r="I144" s="1">
        <f t="shared" si="86"/>
        <v>-2.6908673542751151E-4</v>
      </c>
      <c r="J144" s="1">
        <f t="shared" si="74"/>
        <v>-6.8111711142833652E-5</v>
      </c>
      <c r="K144" s="1">
        <f t="shared" si="87"/>
        <v>2.7982993907943433E-4</v>
      </c>
      <c r="L144" s="1">
        <f t="shared" si="75"/>
        <v>2.1483104988216878E-4</v>
      </c>
      <c r="M144" s="1">
        <f t="shared" si="88"/>
        <v>-1.9181141782107202E-4</v>
      </c>
      <c r="N144" s="1">
        <f t="shared" si="76"/>
        <v>-2.8572903397857747E-4</v>
      </c>
      <c r="O144" s="1">
        <f t="shared" si="89"/>
        <v>3.6095971266523039E-5</v>
      </c>
      <c r="P144" s="1">
        <f t="shared" si="77"/>
        <v>2.557832972583091E-4</v>
      </c>
      <c r="Q144" s="1">
        <f t="shared" si="90"/>
        <v>1.3235899985899045E-4</v>
      </c>
      <c r="R144" s="1">
        <f t="shared" si="78"/>
        <v>-1.3556273246362118E-4</v>
      </c>
      <c r="S144" s="1">
        <f t="shared" si="91"/>
        <v>-2.5409987321327305E-4</v>
      </c>
      <c r="T144" s="1">
        <f t="shared" si="79"/>
        <v>-3.2502638843558208E-5</v>
      </c>
      <c r="U144" s="1">
        <f t="shared" si="92"/>
        <v>2.8616005742977121E-4</v>
      </c>
      <c r="V144" s="1">
        <f t="shared" si="80"/>
        <v>1.89096697656853E-4</v>
      </c>
      <c r="W144" s="1">
        <f t="shared" si="93"/>
        <v>-2.1722439765200751E-4</v>
      </c>
      <c r="X144" s="1">
        <f t="shared" si="81"/>
        <v>-2.7895195040505256E-4</v>
      </c>
      <c r="Y144" s="1">
        <f t="shared" si="94"/>
        <v>7.1622687503484887E-5</v>
      </c>
      <c r="Z144" s="1">
        <f t="shared" si="82"/>
        <v>0.94387860822219294</v>
      </c>
      <c r="AA144" s="2">
        <f t="shared" si="95"/>
        <v>-3.9168798034039836</v>
      </c>
      <c r="AB144" s="1">
        <f t="shared" si="96"/>
        <v>-3.0120367373504653</v>
      </c>
      <c r="AI144" s="3"/>
      <c r="AJ144" s="4"/>
      <c r="AK144" s="4"/>
      <c r="AL144" s="4"/>
      <c r="AS144"/>
      <c r="AT144"/>
      <c r="AU144"/>
      <c r="AV144"/>
    </row>
    <row r="145" spans="1:48" ht="15" customHeight="1" x14ac:dyDescent="0.25">
      <c r="A145" s="24">
        <v>144</v>
      </c>
      <c r="B145" s="25">
        <v>2.6700000000000002E-2</v>
      </c>
      <c r="C145" s="25">
        <v>-3.28</v>
      </c>
      <c r="D145" s="23">
        <f t="shared" si="83"/>
        <v>9.9999999999999395E-5</v>
      </c>
      <c r="E145" s="1">
        <f t="shared" si="84"/>
        <v>-3.27999999999998E-4</v>
      </c>
      <c r="F145" s="1">
        <f t="shared" si="72"/>
        <v>2.6291397103764616E-4</v>
      </c>
      <c r="G145" s="1">
        <f t="shared" si="85"/>
        <v>1.9611283444286468E-4</v>
      </c>
      <c r="H145" s="1">
        <f t="shared" si="73"/>
        <v>-9.3486318090152341E-5</v>
      </c>
      <c r="I145" s="1">
        <f t="shared" si="86"/>
        <v>-3.1439514679769713E-4</v>
      </c>
      <c r="J145" s="1">
        <f t="shared" si="74"/>
        <v>-1.1304287880124092E-4</v>
      </c>
      <c r="K145" s="1">
        <f t="shared" si="87"/>
        <v>3.0790470531046884E-4</v>
      </c>
      <c r="L145" s="1">
        <f t="shared" si="75"/>
        <v>2.7470919713381994E-4</v>
      </c>
      <c r="M145" s="1">
        <f t="shared" si="88"/>
        <v>-1.7921734572884046E-4</v>
      </c>
      <c r="N145" s="1">
        <f t="shared" si="76"/>
        <v>-3.2735276692447102E-4</v>
      </c>
      <c r="O145" s="1">
        <f t="shared" si="89"/>
        <v>-2.0595290405615068E-5</v>
      </c>
      <c r="P145" s="1">
        <f t="shared" si="77"/>
        <v>2.5008114361175333E-4</v>
      </c>
      <c r="Q145" s="1">
        <f t="shared" si="90"/>
        <v>2.1223435539477643E-4</v>
      </c>
      <c r="R145" s="1">
        <f t="shared" si="78"/>
        <v>-7.356080959139694E-5</v>
      </c>
      <c r="S145" s="1">
        <f t="shared" si="91"/>
        <v>-3.1964481427399529E-4</v>
      </c>
      <c r="T145" s="1">
        <f t="shared" si="79"/>
        <v>-1.3215331091407772E-4</v>
      </c>
      <c r="U145" s="1">
        <f t="shared" si="92"/>
        <v>3.0019910461966034E-4</v>
      </c>
      <c r="V145" s="1">
        <f t="shared" si="80"/>
        <v>2.854202715316021E-4</v>
      </c>
      <c r="W145" s="1">
        <f t="shared" si="93"/>
        <v>-1.6161456802783964E-4</v>
      </c>
      <c r="X145" s="1">
        <f t="shared" si="81"/>
        <v>-3.2541362203114663E-4</v>
      </c>
      <c r="Y145" s="1">
        <f t="shared" si="94"/>
        <v>-4.1109300609092349E-5</v>
      </c>
      <c r="Z145" s="1">
        <f t="shared" si="82"/>
        <v>0.79963998007236303</v>
      </c>
      <c r="AA145" s="2">
        <f t="shared" si="95"/>
        <v>-4.0470174584838459</v>
      </c>
      <c r="AB145" s="1">
        <f t="shared" si="96"/>
        <v>-3.2864130205801572</v>
      </c>
      <c r="AI145" s="3"/>
      <c r="AJ145" s="4"/>
      <c r="AK145" s="4"/>
      <c r="AL145" s="4"/>
      <c r="AS145"/>
      <c r="AT145"/>
      <c r="AU145"/>
      <c r="AV145"/>
    </row>
    <row r="146" spans="1:48" ht="15" customHeight="1" x14ac:dyDescent="0.25">
      <c r="A146" s="24">
        <v>145</v>
      </c>
      <c r="B146" s="25">
        <v>2.6800000000000001E-2</v>
      </c>
      <c r="C146" s="25">
        <v>-3.36</v>
      </c>
      <c r="D146" s="23">
        <f t="shared" si="83"/>
        <v>9.9999999999999395E-5</v>
      </c>
      <c r="E146" s="1">
        <f t="shared" si="84"/>
        <v>-3.3599999999999798E-4</v>
      </c>
      <c r="F146" s="1">
        <f t="shared" si="72"/>
        <v>2.6156333332651833E-4</v>
      </c>
      <c r="G146" s="1">
        <f t="shared" si="85"/>
        <v>2.109042973936741E-4</v>
      </c>
      <c r="H146" s="1">
        <f t="shared" si="73"/>
        <v>-7.1234388933809911E-5</v>
      </c>
      <c r="I146" s="1">
        <f t="shared" si="86"/>
        <v>-3.2836208951891101E-4</v>
      </c>
      <c r="J146" s="1">
        <f t="shared" si="74"/>
        <v>-1.5065676060624996E-4</v>
      </c>
      <c r="K146" s="1">
        <f t="shared" si="87"/>
        <v>3.003307185148228E-4</v>
      </c>
      <c r="L146" s="1">
        <f t="shared" si="75"/>
        <v>3.0579560615015674E-4</v>
      </c>
      <c r="M146" s="1">
        <f t="shared" si="88"/>
        <v>-1.3923019521374258E-4</v>
      </c>
      <c r="N146" s="1">
        <f t="shared" si="76"/>
        <v>-3.2544394213921839E-4</v>
      </c>
      <c r="O146" s="1">
        <f t="shared" si="89"/>
        <v>-8.3559802087389593E-5</v>
      </c>
      <c r="P146" s="1">
        <f t="shared" si="77"/>
        <v>2.0089607430732507E-4</v>
      </c>
      <c r="Q146" s="1">
        <f t="shared" si="90"/>
        <v>2.6932650691661292E-4</v>
      </c>
      <c r="R146" s="1">
        <f t="shared" si="78"/>
        <v>1.2663901377099197E-5</v>
      </c>
      <c r="S146" s="1">
        <f t="shared" si="91"/>
        <v>-3.3576126280723589E-4</v>
      </c>
      <c r="T146" s="1">
        <f t="shared" si="79"/>
        <v>-2.206128139329921E-4</v>
      </c>
      <c r="U146" s="1">
        <f t="shared" si="92"/>
        <v>2.5342846392732932E-4</v>
      </c>
      <c r="V146" s="1">
        <f t="shared" si="80"/>
        <v>3.3081361640181084E-4</v>
      </c>
      <c r="W146" s="1">
        <f t="shared" si="93"/>
        <v>-5.8807747815693478E-5</v>
      </c>
      <c r="X146" s="1">
        <f t="shared" si="81"/>
        <v>-2.9443904449473745E-4</v>
      </c>
      <c r="Y146" s="1">
        <f t="shared" si="94"/>
        <v>-1.6186923449817335E-4</v>
      </c>
      <c r="Z146" s="1">
        <f t="shared" si="82"/>
        <v>0.66441626574281187</v>
      </c>
      <c r="AA146" s="2">
        <f t="shared" si="95"/>
        <v>-4.1791970429361749</v>
      </c>
      <c r="AB146" s="1">
        <f t="shared" si="96"/>
        <v>-3.5538163193620376</v>
      </c>
      <c r="AI146" s="3"/>
      <c r="AJ146" s="4"/>
      <c r="AK146" s="4"/>
      <c r="AL146" s="4"/>
      <c r="AS146"/>
      <c r="AT146"/>
      <c r="AU146"/>
      <c r="AV146"/>
    </row>
    <row r="147" spans="1:48" ht="15" customHeight="1" x14ac:dyDescent="0.25">
      <c r="A147" s="24">
        <v>146</v>
      </c>
      <c r="B147" s="25">
        <v>2.69E-2</v>
      </c>
      <c r="C147" s="25">
        <v>-4</v>
      </c>
      <c r="D147" s="23">
        <f t="shared" si="83"/>
        <v>9.9999999999999395E-5</v>
      </c>
      <c r="E147" s="1">
        <f t="shared" si="84"/>
        <v>-3.9999999999999758E-4</v>
      </c>
      <c r="F147" s="1">
        <f t="shared" si="72"/>
        <v>3.0170055229443985E-4</v>
      </c>
      <c r="G147" s="1">
        <f t="shared" si="85"/>
        <v>2.6263430230118087E-4</v>
      </c>
      <c r="H147" s="1">
        <f t="shared" si="73"/>
        <v>-5.5116116273855323E-5</v>
      </c>
      <c r="I147" s="1">
        <f t="shared" si="86"/>
        <v>-3.9618457027865801E-4</v>
      </c>
      <c r="J147" s="1">
        <f t="shared" si="74"/>
        <v>-2.1855773869370636E-4</v>
      </c>
      <c r="K147" s="1">
        <f t="shared" si="87"/>
        <v>3.3501121601685465E-4</v>
      </c>
      <c r="L147" s="1">
        <f t="shared" si="75"/>
        <v>3.8481106863443178E-4</v>
      </c>
      <c r="M147" s="1">
        <f t="shared" si="88"/>
        <v>-1.0918077420693028E-4</v>
      </c>
      <c r="N147" s="1">
        <f t="shared" si="76"/>
        <v>-3.6193082098640576E-4</v>
      </c>
      <c r="O147" s="1">
        <f t="shared" si="89"/>
        <v>-1.703117166260277E-4</v>
      </c>
      <c r="P147" s="1">
        <f t="shared" si="77"/>
        <v>1.6116257428546398E-4</v>
      </c>
      <c r="Q147" s="1">
        <f t="shared" si="90"/>
        <v>3.6609646904836482E-4</v>
      </c>
      <c r="R147" s="1">
        <f t="shared" si="78"/>
        <v>1.1881663263081656E-4</v>
      </c>
      <c r="S147" s="1">
        <f t="shared" si="91"/>
        <v>-3.8194581789865382E-4</v>
      </c>
      <c r="T147" s="1">
        <f t="shared" si="79"/>
        <v>-3.4039779271787381E-4</v>
      </c>
      <c r="U147" s="1">
        <f t="shared" si="92"/>
        <v>2.1006985198451848E-4</v>
      </c>
      <c r="V147" s="1">
        <f t="shared" si="80"/>
        <v>3.9467437768314504E-4</v>
      </c>
      <c r="W147" s="1">
        <f t="shared" si="93"/>
        <v>6.5054866077951846E-5</v>
      </c>
      <c r="X147" s="1">
        <f t="shared" si="81"/>
        <v>-2.5496959589947491E-4</v>
      </c>
      <c r="Y147" s="1">
        <f t="shared" si="94"/>
        <v>-3.0820529711031333E-4</v>
      </c>
      <c r="Z147" s="1">
        <f t="shared" si="82"/>
        <v>0.5388385505034623</v>
      </c>
      <c r="AA147" s="2">
        <f t="shared" si="95"/>
        <v>-4.3163703032661527</v>
      </c>
      <c r="AB147" s="1">
        <f t="shared" si="96"/>
        <v>-3.8165672949313647</v>
      </c>
      <c r="AI147" s="3"/>
      <c r="AJ147" s="4"/>
      <c r="AK147" s="4"/>
      <c r="AL147" s="4"/>
      <c r="AS147"/>
      <c r="AT147"/>
      <c r="AU147"/>
      <c r="AV147"/>
    </row>
    <row r="148" spans="1:48" ht="15" customHeight="1" x14ac:dyDescent="0.25">
      <c r="A148" s="24">
        <v>147</v>
      </c>
      <c r="B148" s="25">
        <v>2.7E-2</v>
      </c>
      <c r="C148" s="25">
        <v>-4</v>
      </c>
      <c r="D148" s="23">
        <f t="shared" si="83"/>
        <v>9.9999999999999395E-5</v>
      </c>
      <c r="E148" s="1">
        <f t="shared" si="84"/>
        <v>-3.9999999999999758E-4</v>
      </c>
      <c r="F148" s="1">
        <f t="shared" si="72"/>
        <v>2.9158745096856316E-4</v>
      </c>
      <c r="G148" s="1">
        <f t="shared" si="85"/>
        <v>2.7381884237147346E-4</v>
      </c>
      <c r="H148" s="1">
        <f t="shared" si="73"/>
        <v>-2.5116207811726081E-5</v>
      </c>
      <c r="I148" s="1">
        <f t="shared" si="86"/>
        <v>-3.9921069137130617E-4</v>
      </c>
      <c r="J148" s="1">
        <f t="shared" si="74"/>
        <v>-2.5496959589947442E-4</v>
      </c>
      <c r="K148" s="1">
        <f t="shared" si="87"/>
        <v>3.0820529711031376E-4</v>
      </c>
      <c r="L148" s="1">
        <f t="shared" si="75"/>
        <v>3.9684588052578851E-4</v>
      </c>
      <c r="M148" s="1">
        <f t="shared" si="88"/>
        <v>-5.0133293425723154E-5</v>
      </c>
      <c r="N148" s="1">
        <f t="shared" si="76"/>
        <v>-3.2360679774997832E-4</v>
      </c>
      <c r="O148" s="1">
        <f t="shared" si="89"/>
        <v>-2.3511410091698606E-4</v>
      </c>
      <c r="P148" s="1">
        <f t="shared" si="77"/>
        <v>7.4952525834289221E-5</v>
      </c>
      <c r="Q148" s="1">
        <f t="shared" si="90"/>
        <v>3.9291490029147311E-4</v>
      </c>
      <c r="R148" s="1">
        <f t="shared" si="78"/>
        <v>2.1433071799159716E-4</v>
      </c>
      <c r="S148" s="1">
        <f t="shared" si="91"/>
        <v>-3.377311702008041E-4</v>
      </c>
      <c r="T148" s="1">
        <f t="shared" si="79"/>
        <v>-3.8743326445144925E-4</v>
      </c>
      <c r="U148" s="1">
        <f t="shared" si="92"/>
        <v>9.9475954865944742E-5</v>
      </c>
      <c r="V148" s="1">
        <f t="shared" si="80"/>
        <v>3.5052267201754386E-4</v>
      </c>
      <c r="W148" s="1">
        <f t="shared" si="93"/>
        <v>1.9270146964068394E-4</v>
      </c>
      <c r="X148" s="1">
        <f t="shared" si="81"/>
        <v>-1.2360679774998243E-4</v>
      </c>
      <c r="Y148" s="1">
        <f t="shared" si="94"/>
        <v>-3.8042260651805778E-4</v>
      </c>
      <c r="Z148" s="1">
        <f t="shared" si="82"/>
        <v>0.42200308830713062</v>
      </c>
      <c r="AA148" s="2">
        <f t="shared" si="95"/>
        <v>-4.4599465243231471</v>
      </c>
      <c r="AB148" s="1">
        <f t="shared" si="96"/>
        <v>-4.076978978184691</v>
      </c>
      <c r="AI148" s="3"/>
      <c r="AJ148" s="4"/>
      <c r="AK148" s="4"/>
      <c r="AL148" s="4"/>
      <c r="AS148"/>
      <c r="AT148"/>
      <c r="AU148"/>
      <c r="AV148"/>
    </row>
    <row r="149" spans="1:48" ht="15" customHeight="1" x14ac:dyDescent="0.25">
      <c r="A149" s="24">
        <v>148</v>
      </c>
      <c r="B149" s="25">
        <v>2.7099999999999999E-2</v>
      </c>
      <c r="C149" s="25">
        <v>-4.5599999999999996</v>
      </c>
      <c r="D149" s="23">
        <f t="shared" si="83"/>
        <v>9.9999999999999395E-5</v>
      </c>
      <c r="E149" s="1">
        <f t="shared" si="84"/>
        <v>-4.5599999999999721E-4</v>
      </c>
      <c r="F149" s="1">
        <f t="shared" si="72"/>
        <v>3.2040838622827381E-4</v>
      </c>
      <c r="G149" s="1">
        <f t="shared" si="85"/>
        <v>3.2446026880743155E-4</v>
      </c>
      <c r="H149" s="1">
        <f t="shared" si="73"/>
        <v>5.7301141868072249E-6</v>
      </c>
      <c r="I149" s="1">
        <f t="shared" si="86"/>
        <v>-4.5596399615693736E-4</v>
      </c>
      <c r="J149" s="1">
        <f t="shared" si="74"/>
        <v>-3.2846091534888359E-4</v>
      </c>
      <c r="K149" s="1">
        <f t="shared" si="87"/>
        <v>3.16305907450637E-4</v>
      </c>
      <c r="L149" s="1">
        <f t="shared" si="75"/>
        <v>4.5585599031318206E-4</v>
      </c>
      <c r="M149" s="1">
        <f t="shared" si="88"/>
        <v>1.1459323522158763E-5</v>
      </c>
      <c r="N149" s="1">
        <f t="shared" si="76"/>
        <v>-3.1215348030348114E-4</v>
      </c>
      <c r="O149" s="1">
        <f t="shared" si="89"/>
        <v>-3.3240969410416069E-4</v>
      </c>
      <c r="P149" s="1">
        <f t="shared" si="77"/>
        <v>-1.7186723297490313E-5</v>
      </c>
      <c r="Q149" s="1">
        <f t="shared" si="90"/>
        <v>4.556759995241059E-4</v>
      </c>
      <c r="R149" s="1">
        <f t="shared" si="78"/>
        <v>3.3630598151532655E-4</v>
      </c>
      <c r="S149" s="1">
        <f t="shared" si="91"/>
        <v>-3.079517605031838E-4</v>
      </c>
      <c r="T149" s="1">
        <f t="shared" si="79"/>
        <v>-4.554240522123415E-4</v>
      </c>
      <c r="U149" s="1">
        <f t="shared" si="92"/>
        <v>-2.2911409089968669E-5</v>
      </c>
      <c r="V149" s="1">
        <f t="shared" si="80"/>
        <v>3.037014115500226E-4</v>
      </c>
      <c r="W149" s="1">
        <f t="shared" si="93"/>
        <v>3.4014916231341985E-4</v>
      </c>
      <c r="X149" s="1">
        <f t="shared" si="81"/>
        <v>2.8632476905363937E-5</v>
      </c>
      <c r="Y149" s="1">
        <f t="shared" si="94"/>
        <v>-4.5510018816328921E-4</v>
      </c>
      <c r="Z149" s="1">
        <f t="shared" si="82"/>
        <v>0.31182728301640789</v>
      </c>
      <c r="AA149" s="2">
        <f t="shared" si="95"/>
        <v>-4.6095517508320167</v>
      </c>
      <c r="AB149" s="1">
        <f t="shared" si="96"/>
        <v>-4.3367600099842836</v>
      </c>
      <c r="AI149" s="3"/>
      <c r="AJ149" s="4"/>
      <c r="AK149" s="4"/>
      <c r="AL149" s="4"/>
      <c r="AS149"/>
      <c r="AT149"/>
      <c r="AU149"/>
      <c r="AV149"/>
    </row>
    <row r="150" spans="1:48" ht="15" customHeight="1" x14ac:dyDescent="0.25">
      <c r="A150" s="24">
        <v>149</v>
      </c>
      <c r="B150" s="25">
        <v>2.7199999999999998E-2</v>
      </c>
      <c r="C150" s="25">
        <v>-4.6399999999999997</v>
      </c>
      <c r="D150" s="23">
        <f t="shared" si="83"/>
        <v>1.0000000000000286E-4</v>
      </c>
      <c r="E150" s="1">
        <f t="shared" si="84"/>
        <v>-4.6400000000001328E-4</v>
      </c>
      <c r="F150" s="1">
        <f t="shared" si="72"/>
        <v>3.1335442296816511E-4</v>
      </c>
      <c r="G150" s="1">
        <f t="shared" si="85"/>
        <v>3.4220608645420177E-4</v>
      </c>
      <c r="H150" s="1">
        <f t="shared" si="73"/>
        <v>4.0762955199543919E-5</v>
      </c>
      <c r="I150" s="1">
        <f t="shared" si="86"/>
        <v>-4.6220599464244543E-4</v>
      </c>
      <c r="J150" s="1">
        <f t="shared" si="74"/>
        <v>-3.6841154497260526E-4</v>
      </c>
      <c r="K150" s="1">
        <f t="shared" si="87"/>
        <v>2.8207965813030613E-4</v>
      </c>
      <c r="L150" s="1">
        <f t="shared" si="75"/>
        <v>4.5683785122156511E-4</v>
      </c>
      <c r="M150" s="1">
        <f t="shared" si="88"/>
        <v>8.121069936452631E-5</v>
      </c>
      <c r="N150" s="1">
        <f t="shared" si="76"/>
        <v>-2.4862363287026456E-4</v>
      </c>
      <c r="O150" s="1">
        <f t="shared" si="89"/>
        <v>-3.9176815743294431E-4</v>
      </c>
      <c r="P150" s="1">
        <f t="shared" si="77"/>
        <v>-1.2103045891851278E-4</v>
      </c>
      <c r="Q150" s="1">
        <f t="shared" si="90"/>
        <v>4.4793708041865267E-4</v>
      </c>
      <c r="R150" s="1">
        <f t="shared" si="78"/>
        <v>4.1209531224949537E-4</v>
      </c>
      <c r="S150" s="1">
        <f t="shared" si="91"/>
        <v>-2.1324505532837855E-4</v>
      </c>
      <c r="T150" s="1">
        <f t="shared" si="79"/>
        <v>-4.3557250995141292E-4</v>
      </c>
      <c r="U150" s="1">
        <f t="shared" si="92"/>
        <v>-1.5991431635297267E-4</v>
      </c>
      <c r="V150" s="1">
        <f t="shared" si="80"/>
        <v>1.7621750032212794E-4</v>
      </c>
      <c r="W150" s="1">
        <f t="shared" si="93"/>
        <v>4.2923582397119789E-4</v>
      </c>
      <c r="X150" s="1">
        <f t="shared" si="81"/>
        <v>1.975615912861929E-4</v>
      </c>
      <c r="Y150" s="1">
        <f t="shared" si="94"/>
        <v>-4.1983975234424807E-4</v>
      </c>
      <c r="Z150" s="1">
        <f t="shared" si="82"/>
        <v>0.20556624165714329</v>
      </c>
      <c r="AA150" s="2">
        <f t="shared" si="95"/>
        <v>-4.7630010526373461</v>
      </c>
      <c r="AB150" s="1">
        <f t="shared" si="96"/>
        <v>-4.5964703531488773</v>
      </c>
      <c r="AI150" s="3"/>
      <c r="AJ150" s="4"/>
      <c r="AK150" s="4"/>
      <c r="AL150" s="4"/>
      <c r="AS150"/>
      <c r="AT150"/>
      <c r="AU150"/>
      <c r="AV150"/>
    </row>
    <row r="151" spans="1:48" ht="15" customHeight="1" x14ac:dyDescent="0.25">
      <c r="A151" s="24">
        <v>150</v>
      </c>
      <c r="B151" s="25">
        <v>2.7300000000000001E-2</v>
      </c>
      <c r="C151" s="25">
        <v>-5.04</v>
      </c>
      <c r="D151" s="23">
        <f t="shared" si="83"/>
        <v>9.9999999999999395E-5</v>
      </c>
      <c r="E151" s="1">
        <f t="shared" si="84"/>
        <v>-5.0399999999999696E-4</v>
      </c>
      <c r="F151" s="1">
        <f t="shared" si="72"/>
        <v>3.2611620463099839E-4</v>
      </c>
      <c r="G151" s="1">
        <f t="shared" si="85"/>
        <v>3.842710255497671E-4</v>
      </c>
      <c r="H151" s="1">
        <f t="shared" si="73"/>
        <v>8.1969131258219816E-5</v>
      </c>
      <c r="I151" s="1">
        <f t="shared" si="86"/>
        <v>-4.972897158807627E-4</v>
      </c>
      <c r="J151" s="1">
        <f t="shared" si="74"/>
        <v>-4.3219343472159822E-4</v>
      </c>
      <c r="K151" s="1">
        <f t="shared" si="87"/>
        <v>2.5927752502587751E-4</v>
      </c>
      <c r="L151" s="1">
        <f t="shared" si="75"/>
        <v>4.773375457173489E-4</v>
      </c>
      <c r="M151" s="1">
        <f t="shared" si="88"/>
        <v>1.6175557934283063E-4</v>
      </c>
      <c r="N151" s="1">
        <f t="shared" si="76"/>
        <v>-1.8553477455307568E-4</v>
      </c>
      <c r="O151" s="1">
        <f t="shared" si="89"/>
        <v>-4.6860734888767624E-4</v>
      </c>
      <c r="P151" s="1">
        <f t="shared" si="77"/>
        <v>-2.3723478181132655E-4</v>
      </c>
      <c r="Q151" s="1">
        <f t="shared" si="90"/>
        <v>4.4467477812321353E-4</v>
      </c>
      <c r="R151" s="1">
        <f t="shared" si="78"/>
        <v>4.9254313427836644E-4</v>
      </c>
      <c r="S151" s="1">
        <f t="shared" si="91"/>
        <v>-1.0685158340071498E-4</v>
      </c>
      <c r="T151" s="1">
        <f t="shared" si="79"/>
        <v>-4.0017116091850915E-4</v>
      </c>
      <c r="U151" s="1">
        <f t="shared" si="92"/>
        <v>-3.0639687003807594E-4</v>
      </c>
      <c r="V151" s="1">
        <f t="shared" si="80"/>
        <v>2.5323136362604844E-5</v>
      </c>
      <c r="W151" s="1">
        <f t="shared" si="93"/>
        <v>5.0336342612942976E-4</v>
      </c>
      <c r="X151" s="1">
        <f t="shared" si="81"/>
        <v>3.6740018822039049E-4</v>
      </c>
      <c r="Y151" s="1">
        <f t="shared" si="94"/>
        <v>-3.4501174138805565E-4</v>
      </c>
      <c r="Z151" s="1">
        <f t="shared" si="82"/>
        <v>0.10040711291981121</v>
      </c>
      <c r="AA151" s="2">
        <f t="shared" si="95"/>
        <v>-4.9164962695132211</v>
      </c>
      <c r="AB151" s="1">
        <f t="shared" si="96"/>
        <v>-4.8551246987620846</v>
      </c>
      <c r="AI151" s="3"/>
      <c r="AJ151" s="4"/>
      <c r="AK151" s="4"/>
      <c r="AL151" s="4"/>
      <c r="AS151"/>
      <c r="AT151"/>
      <c r="AU151"/>
      <c r="AV151"/>
    </row>
    <row r="152" spans="1:48" ht="15" customHeight="1" x14ac:dyDescent="0.25">
      <c r="A152" s="24">
        <v>151</v>
      </c>
      <c r="B152" s="25">
        <v>2.7400000000000001E-2</v>
      </c>
      <c r="C152" s="25">
        <v>-5.12</v>
      </c>
      <c r="D152" s="23">
        <f t="shared" si="83"/>
        <v>9.9999999999999395E-5</v>
      </c>
      <c r="E152" s="1">
        <f t="shared" si="84"/>
        <v>-5.1199999999999694E-4</v>
      </c>
      <c r="F152" s="1">
        <f t="shared" si="72"/>
        <v>3.1634412190224999E-4</v>
      </c>
      <c r="G152" s="1">
        <f t="shared" si="85"/>
        <v>4.0257967725394598E-4</v>
      </c>
      <c r="H152" s="1">
        <f t="shared" si="73"/>
        <v>1.210874864761447E-4</v>
      </c>
      <c r="I152" s="1">
        <f t="shared" si="86"/>
        <v>-4.9747544725231053E-4</v>
      </c>
      <c r="J152" s="1">
        <f t="shared" si="74"/>
        <v>-4.6597425699071508E-4</v>
      </c>
      <c r="K152" s="1">
        <f t="shared" si="87"/>
        <v>2.1216029746855999E-4</v>
      </c>
      <c r="L152" s="1">
        <f t="shared" si="75"/>
        <v>4.5472586179253361E-4</v>
      </c>
      <c r="M152" s="1">
        <f t="shared" si="88"/>
        <v>2.3530488863819746E-4</v>
      </c>
      <c r="N152" s="1">
        <f t="shared" si="76"/>
        <v>-9.59392330678918E-5</v>
      </c>
      <c r="O152" s="1">
        <f t="shared" si="89"/>
        <v>-5.0293107237308536E-4</v>
      </c>
      <c r="P152" s="1">
        <f t="shared" si="77"/>
        <v>-3.3617190694551209E-4</v>
      </c>
      <c r="Q152" s="1">
        <f t="shared" si="90"/>
        <v>3.8617670693688252E-4</v>
      </c>
      <c r="R152" s="1">
        <f t="shared" si="78"/>
        <v>5.1135332178227778E-4</v>
      </c>
      <c r="S152" s="1">
        <f t="shared" si="91"/>
        <v>2.5725090908044268E-5</v>
      </c>
      <c r="T152" s="1">
        <f t="shared" si="79"/>
        <v>-2.9571722415220458E-4</v>
      </c>
      <c r="U152" s="1">
        <f t="shared" si="92"/>
        <v>-4.179656963671919E-4</v>
      </c>
      <c r="V152" s="1">
        <f t="shared" si="80"/>
        <v>-1.4592986238462591E-4</v>
      </c>
      <c r="W152" s="1">
        <f t="shared" si="93"/>
        <v>4.907631559768938E-4</v>
      </c>
      <c r="X152" s="1">
        <f t="shared" si="81"/>
        <v>4.7604556077478081E-4</v>
      </c>
      <c r="Y152" s="1">
        <f t="shared" si="94"/>
        <v>-1.8847977097455657E-4</v>
      </c>
      <c r="Z152" s="1">
        <f t="shared" si="82"/>
        <v>-5.9522843525623148E-3</v>
      </c>
      <c r="AA152" s="2">
        <f t="shared" si="95"/>
        <v>-5.0650316808211651</v>
      </c>
      <c r="AB152" s="1">
        <f t="shared" si="96"/>
        <v>-5.1100195073424022</v>
      </c>
      <c r="AI152" s="3"/>
      <c r="AJ152" s="4"/>
      <c r="AK152" s="4"/>
      <c r="AL152" s="4"/>
      <c r="AS152"/>
      <c r="AT152"/>
      <c r="AU152"/>
      <c r="AV152"/>
    </row>
    <row r="153" spans="1:48" ht="15" customHeight="1" x14ac:dyDescent="0.25">
      <c r="A153" s="24">
        <v>152</v>
      </c>
      <c r="B153" s="25">
        <v>2.75E-2</v>
      </c>
      <c r="C153" s="25">
        <v>-5.44</v>
      </c>
      <c r="D153" s="23">
        <f t="shared" si="83"/>
        <v>9.9999999999999395E-5</v>
      </c>
      <c r="E153" s="1">
        <f t="shared" si="84"/>
        <v>-5.4399999999999674E-4</v>
      </c>
      <c r="F153" s="1">
        <f t="shared" si="72"/>
        <v>3.1975517724710368E-4</v>
      </c>
      <c r="G153" s="1">
        <f t="shared" si="85"/>
        <v>4.4010524493996863E-4</v>
      </c>
      <c r="H153" s="1">
        <f t="shared" si="73"/>
        <v>1.6810524493996999E-4</v>
      </c>
      <c r="I153" s="1">
        <f t="shared" si="86"/>
        <v>-5.1737474486456057E-4</v>
      </c>
      <c r="J153" s="1">
        <f t="shared" si="74"/>
        <v>-5.1737474486456057E-4</v>
      </c>
      <c r="K153" s="1">
        <f t="shared" si="87"/>
        <v>1.681052449399701E-4</v>
      </c>
      <c r="L153" s="1">
        <f t="shared" si="75"/>
        <v>4.4010524493996928E-4</v>
      </c>
      <c r="M153" s="1">
        <f t="shared" si="88"/>
        <v>3.1975517724710275E-4</v>
      </c>
      <c r="N153" s="1">
        <f t="shared" si="76"/>
        <v>-1.3335513249224027E-19</v>
      </c>
      <c r="O153" s="1">
        <f t="shared" si="89"/>
        <v>-5.4399999999999674E-4</v>
      </c>
      <c r="P153" s="1">
        <f t="shared" si="77"/>
        <v>-4.4010524493996912E-4</v>
      </c>
      <c r="Q153" s="1">
        <f t="shared" si="90"/>
        <v>3.1975517724710297E-4</v>
      </c>
      <c r="R153" s="1">
        <f t="shared" si="78"/>
        <v>5.1737474486456122E-4</v>
      </c>
      <c r="S153" s="1">
        <f t="shared" si="91"/>
        <v>1.6810524493996801E-4</v>
      </c>
      <c r="T153" s="1">
        <f t="shared" si="79"/>
        <v>-1.6810524493997208E-4</v>
      </c>
      <c r="U153" s="1">
        <f t="shared" si="92"/>
        <v>-5.1737474486455992E-4</v>
      </c>
      <c r="V153" s="1">
        <f t="shared" si="80"/>
        <v>-3.1975517724710265E-4</v>
      </c>
      <c r="W153" s="1">
        <f t="shared" si="93"/>
        <v>4.4010524493996939E-4</v>
      </c>
      <c r="X153" s="1">
        <f t="shared" si="81"/>
        <v>5.4399999999999674E-4</v>
      </c>
      <c r="Y153" s="1">
        <f t="shared" si="94"/>
        <v>-2.6671026498448054E-19</v>
      </c>
      <c r="Z153" s="1">
        <f t="shared" si="82"/>
        <v>-0.11483096740843496</v>
      </c>
      <c r="AA153" s="2">
        <f t="shared" si="95"/>
        <v>-5.2029614754778724</v>
      </c>
      <c r="AB153" s="1">
        <f t="shared" si="96"/>
        <v>-5.3568279850549816</v>
      </c>
      <c r="AI153" s="3"/>
      <c r="AJ153" s="4"/>
      <c r="AK153" s="4"/>
      <c r="AL153" s="4"/>
      <c r="AS153"/>
      <c r="AT153"/>
      <c r="AU153"/>
      <c r="AV153"/>
    </row>
    <row r="154" spans="1:48" ht="15" customHeight="1" x14ac:dyDescent="0.25">
      <c r="A154" s="24">
        <v>153</v>
      </c>
      <c r="B154" s="25">
        <v>2.76E-2</v>
      </c>
      <c r="C154" s="25">
        <v>-5.44</v>
      </c>
      <c r="D154" s="23">
        <f t="shared" si="83"/>
        <v>9.9999999999999395E-5</v>
      </c>
      <c r="E154" s="1">
        <f t="shared" si="84"/>
        <v>-5.4399999999999674E-4</v>
      </c>
      <c r="F154" s="1">
        <f t="shared" si="72"/>
        <v>3.029403353695729E-4</v>
      </c>
      <c r="G154" s="1">
        <f t="shared" si="85"/>
        <v>4.5184416916251908E-4</v>
      </c>
      <c r="H154" s="1">
        <f t="shared" si="73"/>
        <v>2.0659982796385757E-4</v>
      </c>
      <c r="I154" s="1">
        <f t="shared" si="86"/>
        <v>-5.0324200051794256E-4</v>
      </c>
      <c r="J154" s="1">
        <f t="shared" si="74"/>
        <v>-5.3304114849702711E-4</v>
      </c>
      <c r="K154" s="1">
        <f t="shared" si="87"/>
        <v>1.0864222939983643E-4</v>
      </c>
      <c r="L154" s="1">
        <f t="shared" si="75"/>
        <v>3.8707540840185044E-4</v>
      </c>
      <c r="M154" s="1">
        <f t="shared" si="88"/>
        <v>3.8224158357057014E-4</v>
      </c>
      <c r="N154" s="1">
        <f t="shared" si="76"/>
        <v>1.01935435134631E-4</v>
      </c>
      <c r="O154" s="1">
        <f t="shared" si="89"/>
        <v>-5.3436426439640392E-4</v>
      </c>
      <c r="P154" s="1">
        <f t="shared" si="77"/>
        <v>-5.0060612496703077E-4</v>
      </c>
      <c r="Q154" s="1">
        <f t="shared" si="90"/>
        <v>2.129072747594362E-4</v>
      </c>
      <c r="R154" s="1">
        <f t="shared" si="78"/>
        <v>4.5561525378292228E-4</v>
      </c>
      <c r="S154" s="1">
        <f t="shared" si="91"/>
        <v>2.9723852462344073E-4</v>
      </c>
      <c r="T154" s="1">
        <f t="shared" si="79"/>
        <v>-6.8359256965480177E-6</v>
      </c>
      <c r="U154" s="1">
        <f t="shared" si="92"/>
        <v>-5.4395704804687266E-4</v>
      </c>
      <c r="V154" s="1">
        <f t="shared" si="80"/>
        <v>-4.4800173310985696E-4</v>
      </c>
      <c r="W154" s="1">
        <f t="shared" si="93"/>
        <v>3.0859430832496081E-4</v>
      </c>
      <c r="X154" s="1">
        <f t="shared" si="81"/>
        <v>5.0579840832320772E-4</v>
      </c>
      <c r="Y154" s="1">
        <f t="shared" si="94"/>
        <v>2.002597566604587E-4</v>
      </c>
      <c r="Z154" s="1">
        <f t="shared" si="82"/>
        <v>-0.2262724363178481</v>
      </c>
      <c r="AA154" s="2">
        <f t="shared" si="95"/>
        <v>-5.3246598020143088</v>
      </c>
      <c r="AB154" s="1">
        <f t="shared" si="96"/>
        <v>-5.5899677805008317</v>
      </c>
      <c r="AI154" s="3"/>
      <c r="AJ154" s="4"/>
      <c r="AK154" s="4"/>
      <c r="AL154" s="4"/>
      <c r="AS154"/>
      <c r="AT154"/>
      <c r="AU154"/>
      <c r="AV154"/>
    </row>
    <row r="155" spans="1:48" ht="15" customHeight="1" x14ac:dyDescent="0.25">
      <c r="A155" s="24">
        <v>154</v>
      </c>
      <c r="B155" s="25">
        <v>2.7699999999999999E-2</v>
      </c>
      <c r="C155" s="25">
        <v>-5.6</v>
      </c>
      <c r="D155" s="23">
        <f t="shared" si="83"/>
        <v>9.9999999999999395E-5</v>
      </c>
      <c r="E155" s="1">
        <f t="shared" si="84"/>
        <v>-5.5999999999999659E-4</v>
      </c>
      <c r="F155" s="1">
        <f t="shared" si="72"/>
        <v>2.9409779277832454E-4</v>
      </c>
      <c r="G155" s="1">
        <f t="shared" si="85"/>
        <v>4.7655690980502407E-4</v>
      </c>
      <c r="H155" s="1">
        <f t="shared" si="73"/>
        <v>2.5109460101041498E-4</v>
      </c>
      <c r="I155" s="1">
        <f t="shared" si="86"/>
        <v>-5.0055119752470548E-4</v>
      </c>
      <c r="J155" s="1">
        <f t="shared" si="74"/>
        <v>-5.5783482112017305E-4</v>
      </c>
      <c r="K155" s="1">
        <f t="shared" si="87"/>
        <v>4.9196670068417474E-5</v>
      </c>
      <c r="L155" s="1">
        <f t="shared" si="75"/>
        <v>3.3482679051221128E-4</v>
      </c>
      <c r="M155" s="1">
        <f t="shared" si="88"/>
        <v>4.4887751152768607E-4</v>
      </c>
      <c r="N155" s="1">
        <f t="shared" si="76"/>
        <v>2.0614974950341716E-4</v>
      </c>
      <c r="O155" s="1">
        <f t="shared" si="89"/>
        <v>-5.2067483209741804E-4</v>
      </c>
      <c r="P155" s="1">
        <f t="shared" si="77"/>
        <v>-5.5135602733635109E-4</v>
      </c>
      <c r="Q155" s="1">
        <f t="shared" si="90"/>
        <v>9.8012913026157143E-5</v>
      </c>
      <c r="R155" s="1">
        <f t="shared" si="78"/>
        <v>3.7296664576317651E-4</v>
      </c>
      <c r="S155" s="1">
        <f t="shared" si="91"/>
        <v>4.1772704143754134E-4</v>
      </c>
      <c r="T155" s="1">
        <f t="shared" si="79"/>
        <v>1.5961078698317903E-4</v>
      </c>
      <c r="U155" s="1">
        <f t="shared" si="92"/>
        <v>-5.3677220184972924E-4</v>
      </c>
      <c r="V155" s="1">
        <f t="shared" si="80"/>
        <v>-5.4061371774662777E-4</v>
      </c>
      <c r="W155" s="1">
        <f t="shared" si="93"/>
        <v>1.4607124352234986E-4</v>
      </c>
      <c r="X155" s="1">
        <f t="shared" si="81"/>
        <v>4.082224313559898E-4</v>
      </c>
      <c r="Y155" s="1">
        <f t="shared" si="94"/>
        <v>3.8334637932006138E-4</v>
      </c>
      <c r="Z155" s="1">
        <f t="shared" si="82"/>
        <v>-0.33897904813201513</v>
      </c>
      <c r="AA155" s="2">
        <f t="shared" si="95"/>
        <v>-5.4251899352705184</v>
      </c>
      <c r="AB155" s="1">
        <f t="shared" si="96"/>
        <v>-5.8032045255712079</v>
      </c>
      <c r="AI155" s="3"/>
      <c r="AJ155" s="4"/>
      <c r="AK155" s="4"/>
      <c r="AL155" s="4"/>
      <c r="AS155"/>
      <c r="AT155"/>
      <c r="AU155"/>
      <c r="AV155"/>
    </row>
    <row r="156" spans="1:48" ht="15" customHeight="1" x14ac:dyDescent="0.25">
      <c r="A156" s="24">
        <v>155</v>
      </c>
      <c r="B156" s="25">
        <v>2.7799999999999998E-2</v>
      </c>
      <c r="C156" s="25">
        <v>-5.68</v>
      </c>
      <c r="D156" s="23">
        <f t="shared" si="83"/>
        <v>1.0000000000000286E-4</v>
      </c>
      <c r="E156" s="1">
        <f t="shared" si="84"/>
        <v>-5.6800000000001619E-4</v>
      </c>
      <c r="F156" s="1">
        <f t="shared" si="72"/>
        <v>2.7986912999943865E-4</v>
      </c>
      <c r="G156" s="1">
        <f t="shared" si="85"/>
        <v>4.942643726523041E-4</v>
      </c>
      <c r="H156" s="1">
        <f t="shared" si="73"/>
        <v>2.9220165518790194E-4</v>
      </c>
      <c r="I156" s="1">
        <f t="shared" si="86"/>
        <v>-4.8707514071800957E-4</v>
      </c>
      <c r="J156" s="1">
        <f t="shared" si="74"/>
        <v>-5.6782061951293067E-4</v>
      </c>
      <c r="K156" s="1">
        <f t="shared" si="87"/>
        <v>-1.4273894211814511E-5</v>
      </c>
      <c r="L156" s="1">
        <f t="shared" si="75"/>
        <v>2.6735983346992074E-4</v>
      </c>
      <c r="M156" s="1">
        <f t="shared" si="88"/>
        <v>5.0114141661506545E-4</v>
      </c>
      <c r="N156" s="1">
        <f t="shared" si="76"/>
        <v>3.0434961954807537E-4</v>
      </c>
      <c r="O156" s="1">
        <f t="shared" si="89"/>
        <v>-4.7957826168516039E-4</v>
      </c>
      <c r="P156" s="1">
        <f t="shared" si="77"/>
        <v>-5.6728259135223433E-4</v>
      </c>
      <c r="Q156" s="1">
        <f t="shared" si="90"/>
        <v>-2.8538772726106758E-5</v>
      </c>
      <c r="R156" s="1">
        <f t="shared" si="78"/>
        <v>2.5468166673914771E-4</v>
      </c>
      <c r="S156" s="1">
        <f t="shared" si="91"/>
        <v>5.0770192891793123E-4</v>
      </c>
      <c r="T156" s="1">
        <f t="shared" si="79"/>
        <v>3.1630535016529185E-4</v>
      </c>
      <c r="U156" s="1">
        <f t="shared" si="92"/>
        <v>-4.717784707432404E-4</v>
      </c>
      <c r="V156" s="1">
        <f t="shared" si="80"/>
        <v>-5.6638625534804544E-4</v>
      </c>
      <c r="W156" s="1">
        <f t="shared" si="93"/>
        <v>-4.2785625539858239E-5</v>
      </c>
      <c r="X156" s="1">
        <f t="shared" si="81"/>
        <v>2.4184263760897539E-4</v>
      </c>
      <c r="Y156" s="1">
        <f t="shared" si="94"/>
        <v>5.1394176580071035E-4</v>
      </c>
      <c r="Z156" s="1">
        <f t="shared" si="82"/>
        <v>-0.45048522519362999</v>
      </c>
      <c r="AA156" s="2">
        <f t="shared" si="95"/>
        <v>-5.5008959143938814</v>
      </c>
      <c r="AB156" s="1">
        <f t="shared" si="96"/>
        <v>-5.9904166817561855</v>
      </c>
      <c r="AI156" s="3"/>
      <c r="AJ156" s="4"/>
      <c r="AK156" s="4"/>
      <c r="AL156" s="4"/>
      <c r="AS156"/>
      <c r="AT156"/>
      <c r="AU156"/>
      <c r="AV156"/>
    </row>
    <row r="157" spans="1:48" ht="15" customHeight="1" x14ac:dyDescent="0.25">
      <c r="A157" s="24">
        <v>156</v>
      </c>
      <c r="B157" s="25">
        <v>2.7900000000000001E-2</v>
      </c>
      <c r="C157" s="25">
        <v>-6</v>
      </c>
      <c r="D157" s="23">
        <f t="shared" si="83"/>
        <v>9.9999999999999395E-5</v>
      </c>
      <c r="E157" s="1">
        <f t="shared" si="84"/>
        <v>-5.9999999999999637E-4</v>
      </c>
      <c r="F157" s="1">
        <f t="shared" si="72"/>
        <v>2.7574791637289154E-4</v>
      </c>
      <c r="G157" s="1">
        <f t="shared" si="85"/>
        <v>5.3288186928812328E-4</v>
      </c>
      <c r="H157" s="1">
        <f t="shared" si="73"/>
        <v>3.4654362205335755E-4</v>
      </c>
      <c r="I157" s="1">
        <f t="shared" si="86"/>
        <v>-4.8980355043030802E-4</v>
      </c>
      <c r="J157" s="1">
        <f t="shared" si="74"/>
        <v>-5.9427685541798701E-4</v>
      </c>
      <c r="K157" s="1">
        <f t="shared" si="87"/>
        <v>-8.2674174410782828E-5</v>
      </c>
      <c r="L157" s="1">
        <f t="shared" si="75"/>
        <v>1.9969172671379282E-4</v>
      </c>
      <c r="M157" s="1">
        <f t="shared" si="88"/>
        <v>5.6579432153571461E-4</v>
      </c>
      <c r="N157" s="1">
        <f t="shared" si="76"/>
        <v>4.1072826355721182E-4</v>
      </c>
      <c r="O157" s="1">
        <f t="shared" si="89"/>
        <v>-4.373811764528432E-4</v>
      </c>
      <c r="P157" s="1">
        <f t="shared" si="77"/>
        <v>-5.7721660295164778E-4</v>
      </c>
      <c r="Q157" s="1">
        <f t="shared" si="90"/>
        <v>-1.6377116131039511E-4</v>
      </c>
      <c r="R157" s="1">
        <f t="shared" si="78"/>
        <v>1.1982598830864304E-4</v>
      </c>
      <c r="S157" s="1">
        <f t="shared" si="91"/>
        <v>5.879130314305446E-4</v>
      </c>
      <c r="T157" s="1">
        <f t="shared" si="79"/>
        <v>4.6707738094020851E-4</v>
      </c>
      <c r="U157" s="1">
        <f t="shared" si="92"/>
        <v>-3.7661481677442142E-4</v>
      </c>
      <c r="V157" s="1">
        <f t="shared" si="80"/>
        <v>-5.4914470357254744E-4</v>
      </c>
      <c r="W157" s="1">
        <f t="shared" si="93"/>
        <v>-2.4174386142819556E-4</v>
      </c>
      <c r="X157" s="1">
        <f t="shared" si="81"/>
        <v>3.7674311717584727E-5</v>
      </c>
      <c r="Y157" s="1">
        <f t="shared" si="94"/>
        <v>5.9881603705695956E-4</v>
      </c>
      <c r="Z157" s="1">
        <f t="shared" si="82"/>
        <v>-0.55754503650052922</v>
      </c>
      <c r="AA157" s="2">
        <f t="shared" si="95"/>
        <v>-5.5498385892669742</v>
      </c>
      <c r="AB157" s="1">
        <f t="shared" si="96"/>
        <v>-6.1464191679361777</v>
      </c>
      <c r="AI157" s="3"/>
      <c r="AJ157" s="4"/>
      <c r="AK157" s="4"/>
      <c r="AL157" s="4"/>
      <c r="AS157"/>
      <c r="AT157"/>
      <c r="AU157"/>
      <c r="AV157"/>
    </row>
    <row r="158" spans="1:48" ht="15" customHeight="1" x14ac:dyDescent="0.25">
      <c r="A158" s="24">
        <v>157</v>
      </c>
      <c r="B158" s="25">
        <v>2.8000000000000001E-2</v>
      </c>
      <c r="C158" s="25">
        <v>-6</v>
      </c>
      <c r="D158" s="23">
        <f t="shared" si="83"/>
        <v>9.9999999999999395E-5</v>
      </c>
      <c r="E158" s="1">
        <f t="shared" si="84"/>
        <v>-5.9999999999999637E-4</v>
      </c>
      <c r="F158" s="1">
        <f t="shared" si="72"/>
        <v>2.5546757493904283E-4</v>
      </c>
      <c r="G158" s="1">
        <f t="shared" si="85"/>
        <v>5.4289623147960801E-4</v>
      </c>
      <c r="H158" s="1">
        <f t="shared" si="73"/>
        <v>3.8245439384921014E-4</v>
      </c>
      <c r="I158" s="1">
        <f t="shared" si="86"/>
        <v>-4.6230794566547189E-4</v>
      </c>
      <c r="J158" s="1">
        <f t="shared" si="74"/>
        <v>-5.8114989667717499E-4</v>
      </c>
      <c r="K158" s="1">
        <f t="shared" si="87"/>
        <v>-1.4921393229891248E-4</v>
      </c>
      <c r="L158" s="1">
        <f t="shared" si="75"/>
        <v>1.1242878875143758E-4</v>
      </c>
      <c r="M158" s="1">
        <f t="shared" si="88"/>
        <v>5.8937235043720899E-4</v>
      </c>
      <c r="N158" s="1">
        <f t="shared" si="76"/>
        <v>4.8541019662496482E-4</v>
      </c>
      <c r="O158" s="1">
        <f t="shared" si="89"/>
        <v>-3.5267115137548277E-4</v>
      </c>
      <c r="P158" s="1">
        <f t="shared" si="77"/>
        <v>-5.2578400802631448E-4</v>
      </c>
      <c r="Q158" s="1">
        <f t="shared" si="90"/>
        <v>-2.8905220446102833E-4</v>
      </c>
      <c r="R158" s="1">
        <f t="shared" si="78"/>
        <v>-3.7674311717591178E-5</v>
      </c>
      <c r="S158" s="1">
        <f t="shared" si="91"/>
        <v>5.9881603705695913E-4</v>
      </c>
      <c r="T158" s="1">
        <f t="shared" si="79"/>
        <v>5.5786589153294485E-4</v>
      </c>
      <c r="U158" s="1">
        <f t="shared" si="92"/>
        <v>-2.2087473161081205E-4</v>
      </c>
      <c r="V158" s="1">
        <f t="shared" si="80"/>
        <v>-4.3738117645284461E-4</v>
      </c>
      <c r="W158" s="1">
        <f t="shared" si="93"/>
        <v>-4.1072826355721036E-4</v>
      </c>
      <c r="X158" s="1">
        <f t="shared" si="81"/>
        <v>-1.8541019662496498E-4</v>
      </c>
      <c r="Y158" s="1">
        <f t="shared" si="94"/>
        <v>5.7063390977708946E-4</v>
      </c>
      <c r="Z158" s="1">
        <f t="shared" si="82"/>
        <v>-0.65667634152292831</v>
      </c>
      <c r="AA158" s="2">
        <f t="shared" si="95"/>
        <v>-5.5720174277924173</v>
      </c>
      <c r="AB158" s="1">
        <f t="shared" si="96"/>
        <v>-6.26772931148402</v>
      </c>
      <c r="AI158" s="3"/>
      <c r="AJ158" s="4"/>
      <c r="AK158" s="4"/>
      <c r="AL158" s="4"/>
      <c r="AS158"/>
      <c r="AT158"/>
      <c r="AU158"/>
      <c r="AV158"/>
    </row>
    <row r="159" spans="1:48" ht="15" customHeight="1" x14ac:dyDescent="0.25">
      <c r="A159" s="24">
        <v>158</v>
      </c>
      <c r="B159" s="25">
        <v>2.81E-2</v>
      </c>
      <c r="C159" s="25">
        <v>-6.32</v>
      </c>
      <c r="D159" s="23">
        <f t="shared" si="83"/>
        <v>9.9999999999999395E-5</v>
      </c>
      <c r="E159" s="1">
        <f t="shared" si="84"/>
        <v>-6.3199999999999617E-4</v>
      </c>
      <c r="F159" s="1">
        <f t="shared" si="72"/>
        <v>2.4734815744111163E-4</v>
      </c>
      <c r="G159" s="1">
        <f t="shared" si="85"/>
        <v>5.8158652753522604E-4</v>
      </c>
      <c r="H159" s="1">
        <f t="shared" si="73"/>
        <v>4.3838888927368822E-4</v>
      </c>
      <c r="I159" s="1">
        <f t="shared" si="86"/>
        <v>-4.5523530372915615E-4</v>
      </c>
      <c r="J159" s="1">
        <f t="shared" si="74"/>
        <v>-5.9049589163257497E-4</v>
      </c>
      <c r="K159" s="1">
        <f t="shared" si="87"/>
        <v>-2.2525230734677363E-4</v>
      </c>
      <c r="L159" s="1">
        <f t="shared" si="75"/>
        <v>2.3820195447403656E-5</v>
      </c>
      <c r="M159" s="1">
        <f t="shared" si="88"/>
        <v>6.315509467088484E-4</v>
      </c>
      <c r="N159" s="1">
        <f t="shared" si="76"/>
        <v>5.7185069715852096E-4</v>
      </c>
      <c r="O159" s="1">
        <f t="shared" si="89"/>
        <v>-2.6909251226912406E-4</v>
      </c>
      <c r="P159" s="1">
        <f t="shared" si="77"/>
        <v>-4.7143480390807944E-4</v>
      </c>
      <c r="Q159" s="1">
        <f t="shared" si="90"/>
        <v>-4.209195002184454E-4</v>
      </c>
      <c r="R159" s="1">
        <f t="shared" si="78"/>
        <v>-2.0283636139815296E-4</v>
      </c>
      <c r="S159" s="1">
        <f t="shared" si="91"/>
        <v>5.9856612875667549E-4</v>
      </c>
      <c r="T159" s="1">
        <f t="shared" si="79"/>
        <v>6.3020442496470339E-4</v>
      </c>
      <c r="U159" s="1">
        <f t="shared" si="92"/>
        <v>-4.7606541093663512E-5</v>
      </c>
      <c r="V159" s="1">
        <f t="shared" si="80"/>
        <v>-2.9045447191278695E-4</v>
      </c>
      <c r="W159" s="1">
        <f t="shared" si="93"/>
        <v>-5.6130223565015245E-4</v>
      </c>
      <c r="X159" s="1">
        <f t="shared" si="81"/>
        <v>-4.0285196152116989E-4</v>
      </c>
      <c r="Y159" s="1">
        <f t="shared" si="94"/>
        <v>4.8696436943429549E-4</v>
      </c>
      <c r="Z159" s="1">
        <f t="shared" si="82"/>
        <v>-0.74477843934173771</v>
      </c>
      <c r="AA159" s="2">
        <f t="shared" si="95"/>
        <v>-5.5693472195267857</v>
      </c>
      <c r="AB159" s="1">
        <f t="shared" si="96"/>
        <v>-6.3531612010371976</v>
      </c>
      <c r="AI159" s="3"/>
      <c r="AJ159" s="4"/>
      <c r="AK159" s="4"/>
      <c r="AL159" s="4"/>
      <c r="AS159"/>
      <c r="AT159"/>
      <c r="AU159"/>
      <c r="AV159"/>
    </row>
    <row r="160" spans="1:48" ht="15" customHeight="1" x14ac:dyDescent="0.25">
      <c r="A160" s="24">
        <v>159</v>
      </c>
      <c r="B160" s="25">
        <v>2.8199999999999999E-2</v>
      </c>
      <c r="C160" s="25">
        <v>-6.32</v>
      </c>
      <c r="D160" s="23">
        <f t="shared" si="83"/>
        <v>9.9999999999999395E-5</v>
      </c>
      <c r="E160" s="1">
        <f t="shared" si="84"/>
        <v>-6.3199999999999617E-4</v>
      </c>
      <c r="F160" s="1">
        <f t="shared" si="72"/>
        <v>2.2525230734677358E-4</v>
      </c>
      <c r="G160" s="1">
        <f t="shared" si="85"/>
        <v>5.9049589163257508E-4</v>
      </c>
      <c r="H160" s="1">
        <f t="shared" si="73"/>
        <v>4.7143480390807955E-4</v>
      </c>
      <c r="I160" s="1">
        <f t="shared" si="86"/>
        <v>-4.2091950021844529E-4</v>
      </c>
      <c r="J160" s="1">
        <f t="shared" si="74"/>
        <v>-5.6130223565015744E-4</v>
      </c>
      <c r="K160" s="1">
        <f t="shared" si="87"/>
        <v>-2.9045447191277713E-4</v>
      </c>
      <c r="L160" s="1">
        <f t="shared" si="75"/>
        <v>-7.1325235240037884E-5</v>
      </c>
      <c r="M160" s="1">
        <f t="shared" si="88"/>
        <v>6.2796234824864176E-4</v>
      </c>
      <c r="N160" s="1">
        <f t="shared" si="76"/>
        <v>6.1214455783329053E-4</v>
      </c>
      <c r="O160" s="1">
        <f t="shared" si="89"/>
        <v>-1.5717200868818984E-4</v>
      </c>
      <c r="P160" s="1">
        <f t="shared" si="77"/>
        <v>-3.6502594856287353E-4</v>
      </c>
      <c r="Q160" s="1">
        <f t="shared" si="90"/>
        <v>-5.1592640645325527E-4</v>
      </c>
      <c r="R160" s="1">
        <f t="shared" si="78"/>
        <v>-3.5194538962053337E-4</v>
      </c>
      <c r="S160" s="1">
        <f t="shared" si="91"/>
        <v>5.2493660829175002E-4</v>
      </c>
      <c r="T160" s="1">
        <f t="shared" si="79"/>
        <v>6.1590098360111403E-4</v>
      </c>
      <c r="U160" s="1">
        <f t="shared" si="92"/>
        <v>1.417391209200039E-4</v>
      </c>
      <c r="V160" s="1">
        <f t="shared" si="80"/>
        <v>-8.7083463712699918E-5</v>
      </c>
      <c r="W160" s="1">
        <f t="shared" si="93"/>
        <v>-6.2597162104027846E-4</v>
      </c>
      <c r="X160" s="1">
        <f t="shared" si="81"/>
        <v>-5.5382582178771587E-4</v>
      </c>
      <c r="Y160" s="1">
        <f t="shared" si="94"/>
        <v>3.0446832203228686E-4</v>
      </c>
      <c r="Z160" s="1">
        <f t="shared" si="82"/>
        <v>-0.81972678839649371</v>
      </c>
      <c r="AA160" s="2">
        <f t="shared" si="95"/>
        <v>-5.5453912826128775</v>
      </c>
      <c r="AB160" s="1">
        <f t="shared" si="96"/>
        <v>-6.4041536131780461</v>
      </c>
      <c r="AI160" s="3"/>
      <c r="AJ160" s="4"/>
      <c r="AK160" s="4"/>
      <c r="AL160" s="4"/>
      <c r="AS160"/>
      <c r="AT160"/>
      <c r="AU160"/>
      <c r="AV160"/>
    </row>
    <row r="161" spans="1:48" x14ac:dyDescent="0.25">
      <c r="A161" s="24">
        <v>160</v>
      </c>
      <c r="B161" s="25">
        <v>2.8299999999999999E-2</v>
      </c>
      <c r="C161" s="25">
        <v>-6.56</v>
      </c>
      <c r="D161" s="23">
        <f t="shared" si="83"/>
        <v>1.0000000000000286E-4</v>
      </c>
      <c r="E161" s="1">
        <f t="shared" si="84"/>
        <v>-6.5600000000001876E-4</v>
      </c>
      <c r="F161" s="1">
        <f t="shared" si="72"/>
        <v>2.1053900803353633E-4</v>
      </c>
      <c r="G161" s="1">
        <f t="shared" si="85"/>
        <v>6.2129648807656974E-4</v>
      </c>
      <c r="H161" s="1">
        <f t="shared" si="73"/>
        <v>5.2085770151299375E-4</v>
      </c>
      <c r="I161" s="1">
        <f t="shared" si="86"/>
        <v>-3.9880227528767397E-4</v>
      </c>
      <c r="J161" s="1">
        <f t="shared" si="74"/>
        <v>-5.4487090987246961E-4</v>
      </c>
      <c r="K161" s="1">
        <f t="shared" si="87"/>
        <v>-3.6531040441626045E-4</v>
      </c>
      <c r="L161" s="1">
        <f t="shared" si="75"/>
        <v>-1.7111202812617371E-4</v>
      </c>
      <c r="M161" s="1">
        <f t="shared" si="88"/>
        <v>6.3329035507464677E-4</v>
      </c>
      <c r="N161" s="1">
        <f t="shared" si="76"/>
        <v>6.5470553384896482E-4</v>
      </c>
      <c r="O161" s="1">
        <f t="shared" si="89"/>
        <v>-4.1190580811231884E-5</v>
      </c>
      <c r="P161" s="1">
        <f t="shared" si="77"/>
        <v>-2.4913508666231165E-4</v>
      </c>
      <c r="Q161" s="1">
        <f t="shared" si="90"/>
        <v>-6.068506476834206E-4</v>
      </c>
      <c r="R161" s="1">
        <f t="shared" si="78"/>
        <v>-4.9478890576289483E-4</v>
      </c>
      <c r="S161" s="1">
        <f t="shared" si="91"/>
        <v>4.3072025577395572E-4</v>
      </c>
      <c r="T161" s="1">
        <f t="shared" si="79"/>
        <v>5.6673376167851999E-4</v>
      </c>
      <c r="U161" s="1">
        <f t="shared" si="92"/>
        <v>3.3037682027306221E-4</v>
      </c>
      <c r="V161" s="1">
        <f t="shared" si="80"/>
        <v>1.3100974721744546E-4</v>
      </c>
      <c r="W161" s="1">
        <f t="shared" si="93"/>
        <v>-6.4278491436408627E-4</v>
      </c>
      <c r="X161" s="1">
        <f t="shared" si="81"/>
        <v>-6.508272440623158E-4</v>
      </c>
      <c r="Y161" s="1">
        <f t="shared" si="94"/>
        <v>8.2218601218188181E-5</v>
      </c>
      <c r="Z161" s="1">
        <f t="shared" si="82"/>
        <v>-0.88084895783912931</v>
      </c>
      <c r="AA161" s="2">
        <f t="shared" si="95"/>
        <v>-5.5048855427612429</v>
      </c>
      <c r="AB161" s="1">
        <f t="shared" si="96"/>
        <v>-6.4247700427690466</v>
      </c>
      <c r="AI161" s="3"/>
      <c r="AJ161" s="4"/>
      <c r="AK161" s="4"/>
      <c r="AL161" s="4"/>
      <c r="AS161"/>
      <c r="AT161"/>
      <c r="AU161"/>
      <c r="AV161"/>
    </row>
    <row r="162" spans="1:48" x14ac:dyDescent="0.25">
      <c r="A162" s="24">
        <v>161</v>
      </c>
      <c r="B162" s="25">
        <v>2.8400000000000002E-2</v>
      </c>
      <c r="C162" s="25">
        <v>-6.56</v>
      </c>
      <c r="D162" s="23">
        <f t="shared" si="83"/>
        <v>9.9999999999999395E-5</v>
      </c>
      <c r="E162" s="1">
        <f t="shared" si="84"/>
        <v>-6.55999999999996E-4</v>
      </c>
      <c r="F162" s="1">
        <f t="shared" ref="F162:F167" si="97">E162*COS(1*120*PI()*B162)</f>
        <v>1.8697263618030333E-4</v>
      </c>
      <c r="G162" s="1">
        <f t="shared" si="85"/>
        <v>6.2879029359539469E-4</v>
      </c>
      <c r="H162" s="1">
        <f t="shared" ref="H162:H167" si="98">E162*COS(2*120*PI()*B162)</f>
        <v>5.4941839426764151E-4</v>
      </c>
      <c r="I162" s="1">
        <f t="shared" si="86"/>
        <v>-3.5843469145767858E-4</v>
      </c>
      <c r="J162" s="1">
        <f t="shared" ref="J162:J167" si="99">E162*COS(3*120*PI()*B162)</f>
        <v>-5.001622872235047E-4</v>
      </c>
      <c r="K162" s="1">
        <f t="shared" si="87"/>
        <v>-4.244687107895552E-4</v>
      </c>
      <c r="L162" s="1">
        <f t="shared" ref="L162:L167" si="100">E162*COS(4*120*PI()*B162)</f>
        <v>-2.6430662182816059E-4</v>
      </c>
      <c r="M162" s="1">
        <f t="shared" si="88"/>
        <v>6.0039820923931851E-4</v>
      </c>
      <c r="N162" s="1">
        <f t="shared" ref="N162:N167" si="101">E162*COS(5*120*PI()*B162)</f>
        <v>6.5082724406229347E-4</v>
      </c>
      <c r="O162" s="1">
        <f t="shared" si="89"/>
        <v>8.2218601218183587E-5</v>
      </c>
      <c r="P162" s="1">
        <f t="shared" ref="P162:P167" si="102">E162*COS(6*120*PI()*B162)</f>
        <v>-1.0668998036783687E-4</v>
      </c>
      <c r="Q162" s="1">
        <f t="shared" si="90"/>
        <v>-6.4726597940035851E-4</v>
      </c>
      <c r="R162" s="1">
        <f t="shared" ref="R162:R167" si="103">E162*COS(7*120*PI()*B162)</f>
        <v>-5.90009845027539E-4</v>
      </c>
      <c r="S162" s="1">
        <f t="shared" si="91"/>
        <v>2.8674794292300374E-4</v>
      </c>
      <c r="T162" s="1">
        <f t="shared" ref="T162:T167" si="104">E162*COS(8*120*PI()*B162)</f>
        <v>4.4301832212739013E-4</v>
      </c>
      <c r="U162" s="1">
        <f t="shared" si="92"/>
        <v>4.8380860498695844E-4</v>
      </c>
      <c r="V162" s="1">
        <f t="shared" ref="V162:V167" si="105">E162*COS(9*120*PI()*B162)</f>
        <v>3.3747233416066616E-4</v>
      </c>
      <c r="W162" s="1">
        <f t="shared" si="93"/>
        <v>-5.6253748646303251E-4</v>
      </c>
      <c r="X162" s="1">
        <f t="shared" ref="X162:X167" si="106">E162*COS(10*120*PI()*B162)</f>
        <v>-6.3539055370037787E-4</v>
      </c>
      <c r="Y162" s="1">
        <f t="shared" si="94"/>
        <v>-1.6314056598014471E-4</v>
      </c>
      <c r="Z162" s="1">
        <f t="shared" ref="Z162:Z167" si="107">($F$170*COS(1*120*PI()*B162))+($H$170*COS(2*120*PI()*B162))+($J$170*COS(3*120*PI()*B162))+($L$170*COS(4*120*PI()*B162))+($N$170*COS(5*120*PI()*B162))+($P$170*COS(6*120*PI()*B162))+($R$170*COS(7*120*PI()*B162))+($T$170*COS(8*120*PI()*B162))+($V$170*COS(9*120*PI()*B162))+($X$170*COS(10*120*PI()*B162))</f>
        <v>-0.92920067167988085</v>
      </c>
      <c r="AA162" s="2">
        <f t="shared" si="95"/>
        <v>-5.4531163927827588</v>
      </c>
      <c r="AB162" s="1">
        <f t="shared" si="96"/>
        <v>-6.4213526066313138</v>
      </c>
      <c r="AI162" s="3"/>
      <c r="AJ162" s="4"/>
      <c r="AK162" s="4"/>
      <c r="AL162" s="4"/>
      <c r="AS162"/>
      <c r="AT162"/>
      <c r="AU162"/>
      <c r="AV162"/>
    </row>
    <row r="163" spans="1:48" x14ac:dyDescent="0.25">
      <c r="A163" s="24">
        <v>162</v>
      </c>
      <c r="B163" s="25">
        <v>2.8500000000000001E-2</v>
      </c>
      <c r="C163" s="25">
        <v>-6.72</v>
      </c>
      <c r="D163" s="23">
        <f t="shared" si="83"/>
        <v>9.9999999999999395E-5</v>
      </c>
      <c r="E163" s="1">
        <f t="shared" si="84"/>
        <v>-6.7199999999999595E-4</v>
      </c>
      <c r="F163" s="1">
        <f t="shared" si="97"/>
        <v>1.6711960417478192E-4</v>
      </c>
      <c r="G163" s="1">
        <f t="shared" si="85"/>
        <v>6.5088788427843612E-4</v>
      </c>
      <c r="H163" s="1">
        <f t="shared" si="98"/>
        <v>5.8887808898947229E-4</v>
      </c>
      <c r="I163" s="1">
        <f t="shared" si="86"/>
        <v>-3.2373846899635164E-4</v>
      </c>
      <c r="J163" s="1">
        <f t="shared" si="99"/>
        <v>-4.6001565518407716E-4</v>
      </c>
      <c r="K163" s="1">
        <f t="shared" si="87"/>
        <v>-4.8986691762718446E-4</v>
      </c>
      <c r="L163" s="1">
        <f t="shared" si="100"/>
        <v>-3.6007560622588179E-4</v>
      </c>
      <c r="M163" s="1">
        <f t="shared" si="88"/>
        <v>5.6738836593735187E-4</v>
      </c>
      <c r="N163" s="1">
        <f t="shared" si="101"/>
        <v>6.3910997895034018E-4</v>
      </c>
      <c r="O163" s="1">
        <f t="shared" si="89"/>
        <v>2.0765942021996095E-4</v>
      </c>
      <c r="P163" s="1">
        <f t="shared" si="102"/>
        <v>4.2195229123695221E-5</v>
      </c>
      <c r="Q163" s="1">
        <f t="shared" si="90"/>
        <v>-6.7067396150379465E-4</v>
      </c>
      <c r="R163" s="1">
        <f t="shared" si="103"/>
        <v>-6.6009703248967502E-4</v>
      </c>
      <c r="S163" s="1">
        <f t="shared" si="91"/>
        <v>1.2592024340160506E-4</v>
      </c>
      <c r="T163" s="1">
        <f t="shared" si="104"/>
        <v>2.8612368393173085E-4</v>
      </c>
      <c r="U163" s="1">
        <f t="shared" si="92"/>
        <v>6.0804377925715973E-4</v>
      </c>
      <c r="V163" s="1">
        <f t="shared" si="105"/>
        <v>5.1778489914532729E-4</v>
      </c>
      <c r="W163" s="1">
        <f t="shared" si="93"/>
        <v>-4.2834892111111685E-4</v>
      </c>
      <c r="X163" s="1">
        <f t="shared" si="106"/>
        <v>-5.4365942021996445E-4</v>
      </c>
      <c r="Y163" s="1">
        <f t="shared" si="94"/>
        <v>-3.9499168954053537E-4</v>
      </c>
      <c r="Z163" s="1">
        <f t="shared" si="107"/>
        <v>-0.96758773447816093</v>
      </c>
      <c r="AA163" s="2">
        <f t="shared" si="95"/>
        <v>-5.3952355613965723</v>
      </c>
      <c r="AB163" s="1">
        <f t="shared" si="96"/>
        <v>-6.4018588380434078</v>
      </c>
      <c r="AI163" s="3"/>
      <c r="AJ163" s="4"/>
      <c r="AK163" s="4"/>
      <c r="AL163" s="4"/>
      <c r="AS163"/>
      <c r="AT163"/>
      <c r="AU163"/>
      <c r="AV163"/>
    </row>
    <row r="164" spans="1:48" x14ac:dyDescent="0.25">
      <c r="A164" s="24">
        <v>163</v>
      </c>
      <c r="B164" s="25">
        <v>2.86E-2</v>
      </c>
      <c r="C164" s="25">
        <v>-6.72</v>
      </c>
      <c r="D164" s="23">
        <f t="shared" si="83"/>
        <v>9.9999999999999395E-5</v>
      </c>
      <c r="E164" s="1">
        <f t="shared" si="84"/>
        <v>-6.7199999999999595E-4</v>
      </c>
      <c r="F164" s="1">
        <f t="shared" si="97"/>
        <v>1.4246877786762074E-4</v>
      </c>
      <c r="G164" s="1">
        <f t="shared" si="85"/>
        <v>6.5672417903782181E-4</v>
      </c>
      <c r="H164" s="1">
        <f t="shared" si="98"/>
        <v>6.1159121230031262E-4</v>
      </c>
      <c r="I164" s="1">
        <f t="shared" si="86"/>
        <v>-2.784603904274869E-4</v>
      </c>
      <c r="J164" s="1">
        <f t="shared" si="99"/>
        <v>-4.017921486146515E-4</v>
      </c>
      <c r="K164" s="1">
        <f t="shared" si="87"/>
        <v>-5.3865301383322487E-4</v>
      </c>
      <c r="L164" s="1">
        <f t="shared" si="100"/>
        <v>-4.4122562786598138E-4</v>
      </c>
      <c r="M164" s="1">
        <f t="shared" si="88"/>
        <v>5.0685692785466102E-4</v>
      </c>
      <c r="N164" s="1">
        <f t="shared" si="101"/>
        <v>5.8887808898947327E-4</v>
      </c>
      <c r="O164" s="1">
        <f t="shared" si="89"/>
        <v>3.237384689963499E-4</v>
      </c>
      <c r="P164" s="1">
        <f t="shared" si="102"/>
        <v>1.9153294437981988E-4</v>
      </c>
      <c r="Q164" s="1">
        <f t="shared" si="90"/>
        <v>-6.4412664221967357E-4</v>
      </c>
      <c r="R164" s="1">
        <f t="shared" si="103"/>
        <v>-6.7009078097512824E-4</v>
      </c>
      <c r="S164" s="1">
        <f t="shared" si="91"/>
        <v>-5.0619613314774893E-5</v>
      </c>
      <c r="T164" s="1">
        <f t="shared" si="104"/>
        <v>9.2595075340083378E-5</v>
      </c>
      <c r="U164" s="1">
        <f t="shared" si="92"/>
        <v>6.6559007806814459E-4</v>
      </c>
      <c r="V164" s="1">
        <f t="shared" si="105"/>
        <v>6.3082915234339968E-4</v>
      </c>
      <c r="W164" s="1">
        <f t="shared" si="93"/>
        <v>-2.3160004437327385E-4</v>
      </c>
      <c r="X164" s="1">
        <f t="shared" si="106"/>
        <v>-3.6007560622588515E-4</v>
      </c>
      <c r="Y164" s="1">
        <f t="shared" si="94"/>
        <v>-5.673883659373497E-4</v>
      </c>
      <c r="Z164" s="1">
        <f t="shared" si="107"/>
        <v>-1.0003151442139915</v>
      </c>
      <c r="AA164" s="2">
        <f t="shared" si="95"/>
        <v>-5.3356044040570909</v>
      </c>
      <c r="AB164" s="1">
        <f t="shared" si="96"/>
        <v>-6.3749550904397569</v>
      </c>
      <c r="AI164" s="3"/>
      <c r="AJ164" s="4"/>
      <c r="AK164" s="4"/>
      <c r="AL164" s="4"/>
      <c r="AS164"/>
      <c r="AT164"/>
      <c r="AU164"/>
      <c r="AV164"/>
    </row>
    <row r="165" spans="1:48" x14ac:dyDescent="0.25">
      <c r="A165" s="24">
        <v>164</v>
      </c>
      <c r="B165" s="25">
        <v>2.87E-2</v>
      </c>
      <c r="C165" s="25">
        <v>-6.88</v>
      </c>
      <c r="D165" s="23">
        <f t="shared" si="83"/>
        <v>9.9999999999999395E-5</v>
      </c>
      <c r="E165" s="1">
        <f t="shared" si="84"/>
        <v>-6.879999999999958E-4</v>
      </c>
      <c r="F165" s="1">
        <f t="shared" si="97"/>
        <v>1.2041586457499048E-4</v>
      </c>
      <c r="G165" s="1">
        <f t="shared" si="85"/>
        <v>6.7738026215608893E-4</v>
      </c>
      <c r="H165" s="1">
        <f t="shared" si="98"/>
        <v>6.4584889406586049E-4</v>
      </c>
      <c r="I165" s="1">
        <f t="shared" si="86"/>
        <v>-2.3711433114406876E-4</v>
      </c>
      <c r="J165" s="1">
        <f t="shared" si="99"/>
        <v>-3.4649276272540259E-4</v>
      </c>
      <c r="K165" s="1">
        <f t="shared" si="87"/>
        <v>-5.9437931102866628E-4</v>
      </c>
      <c r="L165" s="1">
        <f t="shared" si="100"/>
        <v>-5.2456044757586947E-4</v>
      </c>
      <c r="M165" s="1">
        <f t="shared" si="88"/>
        <v>4.4517450155977896E-4</v>
      </c>
      <c r="N165" s="1">
        <f t="shared" si="101"/>
        <v>5.3011311102974239E-4</v>
      </c>
      <c r="O165" s="1">
        <f t="shared" si="89"/>
        <v>4.3854770494709269E-4</v>
      </c>
      <c r="P165" s="1">
        <f t="shared" si="102"/>
        <v>3.3899641098521991E-4</v>
      </c>
      <c r="Q165" s="1">
        <f t="shared" si="90"/>
        <v>-5.9868642321263146E-4</v>
      </c>
      <c r="R165" s="1">
        <f t="shared" si="103"/>
        <v>-6.4877748869428742E-4</v>
      </c>
      <c r="S165" s="1">
        <f t="shared" si="91"/>
        <v>-2.2897984663181165E-4</v>
      </c>
      <c r="T165" s="1">
        <f t="shared" si="104"/>
        <v>-1.1189436965406884E-4</v>
      </c>
      <c r="U165" s="1">
        <f t="shared" si="92"/>
        <v>6.7883992961501082E-4</v>
      </c>
      <c r="V165" s="1">
        <f t="shared" si="105"/>
        <v>6.8794567841222118E-4</v>
      </c>
      <c r="W165" s="1">
        <f t="shared" si="93"/>
        <v>-8.6454354397559479E-6</v>
      </c>
      <c r="X165" s="1">
        <f t="shared" si="106"/>
        <v>-1.2891834443498591E-4</v>
      </c>
      <c r="Y165" s="1">
        <f t="shared" si="94"/>
        <v>-6.7581362850133208E-4</v>
      </c>
      <c r="Z165" s="1">
        <f t="shared" si="107"/>
        <v>-1.0326839016433396</v>
      </c>
      <c r="AA165" s="2">
        <f t="shared" si="95"/>
        <v>-5.2772566626142181</v>
      </c>
      <c r="AB165" s="1">
        <f t="shared" si="96"/>
        <v>-6.3489761064262318</v>
      </c>
      <c r="AI165" s="3"/>
      <c r="AJ165" s="4"/>
      <c r="AK165" s="4"/>
      <c r="AL165" s="4"/>
      <c r="AS165"/>
      <c r="AT165"/>
      <c r="AU165"/>
      <c r="AV165"/>
    </row>
    <row r="166" spans="1:48" x14ac:dyDescent="0.25">
      <c r="A166" s="24">
        <v>165</v>
      </c>
      <c r="B166" s="25">
        <v>2.8799999999999999E-2</v>
      </c>
      <c r="C166" s="25">
        <v>-6.88</v>
      </c>
      <c r="D166" s="23">
        <f t="shared" si="83"/>
        <v>9.9999999999999395E-5</v>
      </c>
      <c r="E166" s="1">
        <f t="shared" si="84"/>
        <v>-6.879999999999958E-4</v>
      </c>
      <c r="F166" s="1">
        <f t="shared" si="97"/>
        <v>9.4799719991030891E-5</v>
      </c>
      <c r="G166" s="1">
        <f t="shared" si="85"/>
        <v>6.8143746087929178E-4</v>
      </c>
      <c r="H166" s="1">
        <f t="shared" si="98"/>
        <v>6.6187503805122279E-4</v>
      </c>
      <c r="I166" s="1">
        <f t="shared" si="86"/>
        <v>-1.8779093163591955E-4</v>
      </c>
      <c r="J166" s="1">
        <f t="shared" si="99"/>
        <v>-2.7719962777099952E-4</v>
      </c>
      <c r="K166" s="1">
        <f t="shared" si="87"/>
        <v>-6.2968592676318686E-4</v>
      </c>
      <c r="L166" s="1">
        <f t="shared" si="100"/>
        <v>-5.854842034747434E-4</v>
      </c>
      <c r="M166" s="1">
        <f t="shared" si="88"/>
        <v>3.6132014541337095E-4</v>
      </c>
      <c r="N166" s="1">
        <f t="shared" si="101"/>
        <v>4.3854770494709773E-4</v>
      </c>
      <c r="O166" s="1">
        <f t="shared" si="89"/>
        <v>5.3011311102973816E-4</v>
      </c>
      <c r="P166" s="1">
        <f t="shared" si="102"/>
        <v>4.646289719872598E-4</v>
      </c>
      <c r="Q166" s="1">
        <f t="shared" si="90"/>
        <v>-5.0740902474242253E-4</v>
      </c>
      <c r="R166" s="1">
        <f t="shared" si="103"/>
        <v>-5.6659042716835381E-4</v>
      </c>
      <c r="S166" s="1">
        <f t="shared" si="91"/>
        <v>-3.9028103699920733E-4</v>
      </c>
      <c r="T166" s="1">
        <f t="shared" si="104"/>
        <v>-3.0848765266993684E-4</v>
      </c>
      <c r="U166" s="1">
        <f t="shared" si="92"/>
        <v>6.1496289981606751E-4</v>
      </c>
      <c r="V166" s="1">
        <f t="shared" si="105"/>
        <v>6.5160363383638307E-4</v>
      </c>
      <c r="W166" s="1">
        <f t="shared" si="93"/>
        <v>2.2080920354734999E-4</v>
      </c>
      <c r="X166" s="1">
        <f t="shared" si="106"/>
        <v>1.2891834443497298E-4</v>
      </c>
      <c r="Y166" s="1">
        <f t="shared" si="94"/>
        <v>-6.7581362850133468E-4</v>
      </c>
      <c r="Z166" s="1">
        <f t="shared" si="107"/>
        <v>-1.0702934261293453</v>
      </c>
      <c r="AA166" s="2">
        <f t="shared" si="95"/>
        <v>-5.2215531312371324</v>
      </c>
      <c r="AB166" s="1">
        <f t="shared" si="96"/>
        <v>-6.3308820995351525</v>
      </c>
      <c r="AI166" s="3"/>
      <c r="AJ166" s="4"/>
      <c r="AK166" s="4"/>
      <c r="AL166" s="4"/>
      <c r="AS166"/>
      <c r="AT166"/>
      <c r="AU166"/>
      <c r="AV166"/>
    </row>
    <row r="167" spans="1:48" x14ac:dyDescent="0.25">
      <c r="A167" s="24">
        <v>166</v>
      </c>
      <c r="B167" s="25">
        <v>2.8899999999999999E-2</v>
      </c>
      <c r="C167" s="25">
        <v>-7.04</v>
      </c>
      <c r="D167" s="23">
        <f>B167-B166</f>
        <v>9.9999999999999395E-5</v>
      </c>
      <c r="E167" s="1">
        <f t="shared" si="84"/>
        <v>-7.0399999999999575E-4</v>
      </c>
      <c r="F167" s="1">
        <f t="shared" si="97"/>
        <v>7.0654647255255745E-5</v>
      </c>
      <c r="G167" s="1">
        <f t="shared" si="85"/>
        <v>7.00445515954831E-4</v>
      </c>
      <c r="H167" s="1">
        <f t="shared" si="98"/>
        <v>6.8981795687850526E-4</v>
      </c>
      <c r="I167" s="1">
        <f t="shared" si="86"/>
        <v>-1.4059582628214346E-4</v>
      </c>
      <c r="J167" s="1">
        <f t="shared" si="99"/>
        <v>-2.0911727343023268E-4</v>
      </c>
      <c r="K167" s="1">
        <f t="shared" si="87"/>
        <v>-6.7222463950163223E-4</v>
      </c>
      <c r="L167" s="1">
        <f t="shared" si="100"/>
        <v>-6.4784322054556743E-4</v>
      </c>
      <c r="M167" s="1">
        <f t="shared" si="88"/>
        <v>2.7552706145339215E-4</v>
      </c>
      <c r="N167" s="1">
        <f t="shared" si="101"/>
        <v>3.3915458656761055E-4</v>
      </c>
      <c r="O167" s="1">
        <f t="shared" si="89"/>
        <v>6.1691990275087346E-4</v>
      </c>
      <c r="P167" s="1">
        <f t="shared" si="102"/>
        <v>5.7976694873040783E-4</v>
      </c>
      <c r="Q167" s="1">
        <f t="shared" si="90"/>
        <v>-3.9935734018523651E-4</v>
      </c>
      <c r="R167" s="1">
        <f t="shared" si="103"/>
        <v>-4.5552739694488989E-4</v>
      </c>
      <c r="S167" s="1">
        <f t="shared" si="91"/>
        <v>-5.3675952775205282E-4</v>
      </c>
      <c r="T167" s="1">
        <f t="shared" si="104"/>
        <v>-4.8833192729220661E-4</v>
      </c>
      <c r="U167" s="1">
        <f t="shared" si="92"/>
        <v>5.0709755352108831E-4</v>
      </c>
      <c r="V167" s="1">
        <f t="shared" si="105"/>
        <v>5.5354705622418215E-4</v>
      </c>
      <c r="W167" s="1">
        <f t="shared" si="93"/>
        <v>4.3497316761558538E-4</v>
      </c>
      <c r="X167" s="1">
        <f t="shared" si="106"/>
        <v>3.7722206366520161E-4</v>
      </c>
      <c r="Y167" s="1">
        <f t="shared" si="94"/>
        <v>-5.9440685955342118E-4</v>
      </c>
      <c r="Z167" s="1">
        <f t="shared" si="107"/>
        <v>-1.1182377727450756</v>
      </c>
      <c r="AA167" s="2">
        <f t="shared" si="95"/>
        <v>-5.1680758195143559</v>
      </c>
      <c r="AB167" s="1">
        <f t="shared" si="96"/>
        <v>-6.3253491344281061</v>
      </c>
      <c r="AI167" s="3"/>
      <c r="AJ167" s="4"/>
      <c r="AK167" s="4"/>
      <c r="AL167" s="4"/>
      <c r="AS167"/>
      <c r="AT167"/>
      <c r="AU167"/>
      <c r="AV167"/>
    </row>
    <row r="168" spans="1:48" x14ac:dyDescent="0.25">
      <c r="A168" s="52" t="s">
        <v>56</v>
      </c>
      <c r="B168" s="52"/>
      <c r="C168" s="52"/>
      <c r="D168" s="48">
        <f t="shared" ref="D168:X168" si="108">SUM(D2:D167)</f>
        <v>1.6599999999999997E-2</v>
      </c>
      <c r="E168" s="48">
        <f t="shared" si="108"/>
        <v>-6.479899999999951E-4</v>
      </c>
      <c r="F168" s="43">
        <f t="shared" si="108"/>
        <v>-5.2074000800842552E-3</v>
      </c>
      <c r="G168" s="30">
        <f t="shared" ref="G168" si="109">SUM(G2:G167)</f>
        <v>4.2475776800246355E-2</v>
      </c>
      <c r="H168" s="43">
        <f t="shared" si="108"/>
        <v>1.1932338504438167E-2</v>
      </c>
      <c r="I168" s="30">
        <f t="shared" ref="I168" si="110">SUM(I2:I167)</f>
        <v>-8.8876300572462534E-3</v>
      </c>
      <c r="J168" s="43">
        <f t="shared" si="108"/>
        <v>-5.3429210261162537E-4</v>
      </c>
      <c r="K168" s="30">
        <f t="shared" ref="K168" si="111">SUM(K2:K167)</f>
        <v>1.5079238971727818E-3</v>
      </c>
      <c r="L168" s="43">
        <f t="shared" si="108"/>
        <v>-1.1216454800209799E-3</v>
      </c>
      <c r="M168" s="30">
        <f t="shared" ref="M168" si="112">SUM(M2:M167)</f>
        <v>4.6440510498825034E-4</v>
      </c>
      <c r="N168" s="43">
        <f t="shared" si="108"/>
        <v>-1.8742201460763715E-3</v>
      </c>
      <c r="O168" s="30">
        <f t="shared" ref="O168" si="113">SUM(O2:O167)</f>
        <v>6.7363470942166182E-4</v>
      </c>
      <c r="P168" s="43">
        <f t="shared" si="108"/>
        <v>-6.8982797116042601E-4</v>
      </c>
      <c r="Q168" s="30">
        <f t="shared" ref="Q168" si="114">SUM(Q2:Q167)</f>
        <v>-7.6050299722224047E-4</v>
      </c>
      <c r="R168" s="43">
        <f t="shared" si="108"/>
        <v>1.2824150590427892E-3</v>
      </c>
      <c r="S168" s="30">
        <f t="shared" ref="S168" si="115">SUM(S2:S167)</f>
        <v>3.6497930256709603E-4</v>
      </c>
      <c r="T168" s="43">
        <f t="shared" si="108"/>
        <v>6.1431409573944515E-4</v>
      </c>
      <c r="U168" s="30">
        <f t="shared" ref="U168" si="116">SUM(U2:U167)</f>
        <v>-3.5945524961951848E-4</v>
      </c>
      <c r="V168" s="43">
        <f t="shared" si="108"/>
        <v>9.9839456495848288E-5</v>
      </c>
      <c r="W168" s="30">
        <f t="shared" ref="W168" si="117">SUM(W2:W167)</f>
        <v>3.6509986339547786E-4</v>
      </c>
      <c r="X168" s="43">
        <f t="shared" si="108"/>
        <v>-8.0329120671768705E-4</v>
      </c>
      <c r="Y168" s="30">
        <f t="shared" ref="Y168" si="118">SUM(Y2:Y167)</f>
        <v>7.0261268079024224E-4</v>
      </c>
      <c r="Z168" s="38"/>
      <c r="AA168" s="38"/>
      <c r="AB168" s="49"/>
      <c r="AI168" s="3"/>
      <c r="AJ168" s="3"/>
      <c r="AK168" s="3"/>
      <c r="AL168" s="3"/>
      <c r="AS168"/>
      <c r="AT168"/>
      <c r="AU168"/>
      <c r="AV168"/>
    </row>
    <row r="169" spans="1:48" x14ac:dyDescent="0.25">
      <c r="A169" s="53"/>
      <c r="B169" s="53"/>
      <c r="C169" s="53"/>
      <c r="D169" s="54"/>
      <c r="E169" s="48"/>
      <c r="F169" s="51"/>
      <c r="G169" s="31"/>
      <c r="H169" s="43"/>
      <c r="I169" s="30"/>
      <c r="J169" s="43"/>
      <c r="K169" s="31"/>
      <c r="L169" s="43"/>
      <c r="M169" s="30"/>
      <c r="N169" s="43"/>
      <c r="O169" s="31"/>
      <c r="P169" s="43"/>
      <c r="Q169" s="30"/>
      <c r="R169" s="51"/>
      <c r="S169" s="31"/>
      <c r="T169" s="43"/>
      <c r="U169" s="30"/>
      <c r="V169" s="51"/>
      <c r="W169" s="31"/>
      <c r="X169" s="43"/>
      <c r="Y169" s="30"/>
      <c r="Z169" s="38"/>
      <c r="AA169" s="38"/>
      <c r="AB169" s="50"/>
      <c r="AI169" s="3"/>
      <c r="AJ169" s="3"/>
      <c r="AK169" s="3"/>
      <c r="AL169" s="3"/>
      <c r="AS169"/>
      <c r="AT169"/>
      <c r="AU169"/>
      <c r="AV169"/>
    </row>
    <row r="170" spans="1:48" x14ac:dyDescent="0.25">
      <c r="A170" s="46" t="s">
        <v>5</v>
      </c>
      <c r="B170" s="46"/>
      <c r="C170" s="46"/>
      <c r="D170" s="47" t="s">
        <v>6</v>
      </c>
      <c r="E170" s="9">
        <f>((1/D168)*E168)</f>
        <v>-3.9035542168674407E-2</v>
      </c>
      <c r="F170" s="13">
        <f>(2/D168)*F168</f>
        <v>-0.62739760001015132</v>
      </c>
      <c r="G170" s="17">
        <f>(2/D168)*G168</f>
        <v>5.1175634699092001</v>
      </c>
      <c r="H170" s="13">
        <f>(2/D168)*H168</f>
        <v>1.4376311451130324</v>
      </c>
      <c r="I170" s="18">
        <f>(2/D168)*I168</f>
        <v>-1.070798802077862</v>
      </c>
      <c r="J170" s="14">
        <f>(2/D168)*J168</f>
        <v>-6.4372542483328368E-2</v>
      </c>
      <c r="K170" s="17">
        <f>(2/D168)*K168</f>
        <v>0.18167757797262435</v>
      </c>
      <c r="L170" s="13">
        <f>(2/D168)*L168</f>
        <v>-0.13513800964108194</v>
      </c>
      <c r="M170" s="18">
        <f>(2/D168)*M168</f>
        <v>5.5952422287741013E-2</v>
      </c>
      <c r="N170" s="14">
        <f>(2/D168)*N168</f>
        <v>-0.22580965615377974</v>
      </c>
      <c r="O170" s="17">
        <f>(2/D168)*O168</f>
        <v>8.1160808364055648E-2</v>
      </c>
      <c r="P170" s="13">
        <f>(2/D168)*P168</f>
        <v>-8.3111803754268201E-2</v>
      </c>
      <c r="Q170" s="18">
        <f>(2/D168)*Q168</f>
        <v>-9.1626867135209705E-2</v>
      </c>
      <c r="R170" s="14">
        <f>(2/D168)*R168</f>
        <v>0.15450783843889029</v>
      </c>
      <c r="S170" s="17">
        <f>(2/D168)*S168</f>
        <v>4.3973409947842899E-2</v>
      </c>
      <c r="T170" s="13">
        <f>(2/D168)*T168</f>
        <v>7.4013746474631964E-2</v>
      </c>
      <c r="U170" s="18">
        <f>(2/D168)*U168</f>
        <v>-4.3307861399941992E-2</v>
      </c>
      <c r="V170" s="14">
        <f>(2/D168)*V168</f>
        <v>1.2028850180222688E-2</v>
      </c>
      <c r="W170" s="17">
        <f>(2/D168)*W168</f>
        <v>4.3987935348852758E-2</v>
      </c>
      <c r="X170" s="13">
        <f>(2/D168)*X168</f>
        <v>-9.6782073098516525E-2</v>
      </c>
      <c r="Y170" s="18">
        <f>(2/D168)*Y168</f>
        <v>8.4652130215691845E-2</v>
      </c>
      <c r="Z170" s="38"/>
      <c r="AA170" s="38"/>
      <c r="AB170" s="50"/>
      <c r="AI170" s="3"/>
      <c r="AJ170" s="3"/>
      <c r="AK170" s="3"/>
      <c r="AL170" s="3"/>
      <c r="AS170"/>
      <c r="AT170"/>
      <c r="AU170"/>
      <c r="AV170"/>
    </row>
    <row r="171" spans="1:48" x14ac:dyDescent="0.25">
      <c r="A171" s="46"/>
      <c r="B171" s="46"/>
      <c r="C171" s="46"/>
      <c r="D171" s="47"/>
      <c r="E171" s="9" t="s">
        <v>7</v>
      </c>
      <c r="F171" s="10" t="s">
        <v>8</v>
      </c>
      <c r="G171" s="15" t="s">
        <v>18</v>
      </c>
      <c r="H171" s="11" t="s">
        <v>9</v>
      </c>
      <c r="I171" s="16" t="s">
        <v>19</v>
      </c>
      <c r="J171" s="12" t="s">
        <v>10</v>
      </c>
      <c r="K171" s="15" t="s">
        <v>20</v>
      </c>
      <c r="L171" s="11" t="s">
        <v>11</v>
      </c>
      <c r="M171" s="16" t="s">
        <v>21</v>
      </c>
      <c r="N171" s="12" t="s">
        <v>12</v>
      </c>
      <c r="O171" s="15" t="s">
        <v>22</v>
      </c>
      <c r="P171" s="11" t="s">
        <v>13</v>
      </c>
      <c r="Q171" s="16" t="s">
        <v>23</v>
      </c>
      <c r="R171" s="12" t="s">
        <v>14</v>
      </c>
      <c r="S171" s="15" t="s">
        <v>24</v>
      </c>
      <c r="T171" s="11" t="s">
        <v>15</v>
      </c>
      <c r="U171" s="16" t="s">
        <v>25</v>
      </c>
      <c r="V171" s="12" t="s">
        <v>16</v>
      </c>
      <c r="W171" s="15" t="s">
        <v>26</v>
      </c>
      <c r="X171" s="11" t="s">
        <v>17</v>
      </c>
      <c r="Y171" s="16" t="s">
        <v>27</v>
      </c>
      <c r="Z171" s="38"/>
      <c r="AA171" s="38"/>
      <c r="AB171" s="50"/>
      <c r="AI171" s="3"/>
      <c r="AJ171" s="3"/>
      <c r="AK171" s="3"/>
      <c r="AL171" s="3"/>
      <c r="AS171"/>
      <c r="AT171"/>
      <c r="AU171"/>
      <c r="AV171"/>
    </row>
    <row r="172" spans="1:48" x14ac:dyDescent="0.25">
      <c r="A172" s="45" t="s">
        <v>32</v>
      </c>
      <c r="B172" s="45"/>
      <c r="C172" s="45"/>
      <c r="D172" s="45"/>
      <c r="E172" s="44"/>
      <c r="F172" s="41"/>
      <c r="G172" s="32"/>
      <c r="H172" s="42"/>
      <c r="I172" s="33"/>
      <c r="J172" s="41"/>
      <c r="K172" s="32"/>
      <c r="L172" s="42"/>
      <c r="M172" s="33"/>
      <c r="N172" s="41"/>
      <c r="O172" s="32"/>
      <c r="P172" s="42"/>
      <c r="Q172" s="33"/>
      <c r="R172" s="41"/>
      <c r="S172" s="32"/>
      <c r="T172" s="42"/>
      <c r="U172" s="33"/>
      <c r="V172" s="41"/>
      <c r="W172" s="32"/>
      <c r="X172" s="42"/>
      <c r="Y172" s="33"/>
      <c r="Z172" s="38"/>
      <c r="AA172" s="38"/>
      <c r="AB172" s="50"/>
      <c r="AI172" s="3"/>
      <c r="AJ172" s="3"/>
      <c r="AK172" s="3"/>
      <c r="AL172" s="3"/>
      <c r="AS172"/>
      <c r="AT172"/>
      <c r="AU172"/>
      <c r="AV172"/>
    </row>
    <row r="173" spans="1:48" x14ac:dyDescent="0.25">
      <c r="A173" s="45"/>
      <c r="B173" s="45"/>
      <c r="C173" s="45"/>
      <c r="D173" s="45"/>
      <c r="E173" s="44"/>
      <c r="F173" s="41"/>
      <c r="G173" s="32"/>
      <c r="H173" s="42"/>
      <c r="I173" s="33"/>
      <c r="J173" s="41"/>
      <c r="K173" s="32"/>
      <c r="L173" s="42"/>
      <c r="M173" s="33"/>
      <c r="N173" s="41"/>
      <c r="O173" s="32"/>
      <c r="P173" s="42"/>
      <c r="Q173" s="33"/>
      <c r="R173" s="41"/>
      <c r="S173" s="32"/>
      <c r="T173" s="42"/>
      <c r="U173" s="33"/>
      <c r="V173" s="41"/>
      <c r="W173" s="32"/>
      <c r="X173" s="42"/>
      <c r="Y173" s="33"/>
      <c r="Z173" s="38"/>
      <c r="AA173" s="38"/>
      <c r="AB173" s="50"/>
      <c r="AI173" s="3"/>
      <c r="AJ173" s="3"/>
      <c r="AK173" s="3"/>
      <c r="AL173" s="3"/>
      <c r="AS173"/>
      <c r="AT173"/>
      <c r="AU173"/>
      <c r="AV173"/>
    </row>
    <row r="174" spans="1:48" x14ac:dyDescent="0.25">
      <c r="A174" s="45"/>
      <c r="B174" s="45"/>
      <c r="C174" s="45"/>
      <c r="D174" s="45"/>
      <c r="E174" s="44"/>
      <c r="F174" s="41"/>
      <c r="G174" s="32"/>
      <c r="H174" s="42"/>
      <c r="I174" s="33"/>
      <c r="J174" s="41"/>
      <c r="K174" s="32"/>
      <c r="L174" s="42"/>
      <c r="M174" s="33"/>
      <c r="N174" s="41"/>
      <c r="O174" s="32"/>
      <c r="P174" s="42"/>
      <c r="Q174" s="33"/>
      <c r="R174" s="41"/>
      <c r="S174" s="32"/>
      <c r="T174" s="42"/>
      <c r="U174" s="33"/>
      <c r="V174" s="41"/>
      <c r="W174" s="32"/>
      <c r="X174" s="42"/>
      <c r="Y174" s="33"/>
      <c r="Z174" s="38"/>
      <c r="AA174" s="38"/>
      <c r="AB174" s="39" t="s">
        <v>30</v>
      </c>
      <c r="AI174" s="3"/>
      <c r="AJ174" s="3"/>
      <c r="AK174" s="3"/>
      <c r="AL174" s="3"/>
      <c r="AS174"/>
      <c r="AT174"/>
      <c r="AU174"/>
      <c r="AV174"/>
    </row>
    <row r="175" spans="1:48" x14ac:dyDescent="0.25">
      <c r="A175" s="45"/>
      <c r="B175" s="45"/>
      <c r="C175" s="45"/>
      <c r="D175" s="45"/>
      <c r="E175" s="44"/>
      <c r="F175" s="41"/>
      <c r="G175" s="32"/>
      <c r="H175" s="42"/>
      <c r="I175" s="33"/>
      <c r="J175" s="41"/>
      <c r="K175" s="32"/>
      <c r="L175" s="42"/>
      <c r="M175" s="33"/>
      <c r="N175" s="41"/>
      <c r="O175" s="32"/>
      <c r="P175" s="42"/>
      <c r="Q175" s="33"/>
      <c r="R175" s="41"/>
      <c r="S175" s="32"/>
      <c r="T175" s="42"/>
      <c r="U175" s="33"/>
      <c r="V175" s="41"/>
      <c r="W175" s="32"/>
      <c r="X175" s="42"/>
      <c r="Y175" s="33"/>
      <c r="Z175" s="38"/>
      <c r="AA175" s="38"/>
      <c r="AB175" s="40"/>
      <c r="AI175" s="3"/>
      <c r="AJ175" s="3"/>
      <c r="AK175" s="3"/>
      <c r="AL175" s="3"/>
      <c r="AS175"/>
      <c r="AT175"/>
      <c r="AU175"/>
      <c r="AV175"/>
    </row>
  </sheetData>
  <mergeCells count="53">
    <mergeCell ref="A172:D175"/>
    <mergeCell ref="A170:C171"/>
    <mergeCell ref="D170:D171"/>
    <mergeCell ref="E168:E169"/>
    <mergeCell ref="AB168:AB173"/>
    <mergeCell ref="F168:F169"/>
    <mergeCell ref="H168:H169"/>
    <mergeCell ref="J168:J169"/>
    <mergeCell ref="L168:L169"/>
    <mergeCell ref="A168:C169"/>
    <mergeCell ref="D168:D169"/>
    <mergeCell ref="N168:N169"/>
    <mergeCell ref="P168:P169"/>
    <mergeCell ref="R168:R169"/>
    <mergeCell ref="T168:T169"/>
    <mergeCell ref="V168:V169"/>
    <mergeCell ref="E172:E175"/>
    <mergeCell ref="F172:F175"/>
    <mergeCell ref="H172:H175"/>
    <mergeCell ref="J172:J175"/>
    <mergeCell ref="L172:L175"/>
    <mergeCell ref="G168:G169"/>
    <mergeCell ref="G172:G175"/>
    <mergeCell ref="AD2:AE2"/>
    <mergeCell ref="AF2:AG2"/>
    <mergeCell ref="Z168:Z175"/>
    <mergeCell ref="AA168:AA175"/>
    <mergeCell ref="AB174:AB175"/>
    <mergeCell ref="N172:N175"/>
    <mergeCell ref="P172:P175"/>
    <mergeCell ref="R172:R175"/>
    <mergeCell ref="T172:T175"/>
    <mergeCell ref="V172:V175"/>
    <mergeCell ref="X172:X175"/>
    <mergeCell ref="X168:X169"/>
    <mergeCell ref="I168:I169"/>
    <mergeCell ref="I172:I175"/>
    <mergeCell ref="K168:K169"/>
    <mergeCell ref="K172:K175"/>
    <mergeCell ref="M168:M169"/>
    <mergeCell ref="M172:M175"/>
    <mergeCell ref="O168:O169"/>
    <mergeCell ref="O172:O175"/>
    <mergeCell ref="W168:W169"/>
    <mergeCell ref="W172:W175"/>
    <mergeCell ref="Y168:Y169"/>
    <mergeCell ref="Y172:Y175"/>
    <mergeCell ref="Q168:Q169"/>
    <mergeCell ref="Q172:Q175"/>
    <mergeCell ref="S168:S169"/>
    <mergeCell ref="S172:S175"/>
    <mergeCell ref="U168:U169"/>
    <mergeCell ref="U172:U17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Pedro Reyes</cp:lastModifiedBy>
  <cp:lastPrinted>2018-05-19T19:50:40Z</cp:lastPrinted>
  <dcterms:created xsi:type="dcterms:W3CDTF">2018-05-08T22:25:29Z</dcterms:created>
  <dcterms:modified xsi:type="dcterms:W3CDTF">2020-06-19T22:49:50Z</dcterms:modified>
</cp:coreProperties>
</file>